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1.xml" ContentType="application/vnd.openxmlformats-officedocument.drawing+xml"/>
  <Override PartName="/xl/charts/chart40.xml" ContentType="application/vnd.openxmlformats-officedocument.drawingml.chart+xml"/>
  <Override PartName="/xl/theme/themeOverride1.xml" ContentType="application/vnd.openxmlformats-officedocument.themeOverride+xml"/>
  <Override PartName="/xl/charts/chart41.xml" ContentType="application/vnd.openxmlformats-officedocument.drawingml.chart+xml"/>
  <Override PartName="/xl/theme/themeOverride2.xml" ContentType="application/vnd.openxmlformats-officedocument.themeOverride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theme/themeOverride3.xml" ContentType="application/vnd.openxmlformats-officedocument.themeOverride+xml"/>
  <Override PartName="/xl/charts/chart44.xml" ContentType="application/vnd.openxmlformats-officedocument.drawingml.chart+xml"/>
  <Override PartName="/xl/theme/themeOverride4.xml" ContentType="application/vnd.openxmlformats-officedocument.themeOverride+xml"/>
  <Override PartName="/xl/charts/chart45.xml" ContentType="application/vnd.openxmlformats-officedocument.drawingml.chart+xml"/>
  <Override PartName="/xl/theme/themeOverride5.xml" ContentType="application/vnd.openxmlformats-officedocument.themeOverride+xml"/>
  <Override PartName="/xl/charts/chart46.xml" ContentType="application/vnd.openxmlformats-officedocument.drawingml.chart+xml"/>
  <Override PartName="/xl/theme/themeOverride6.xml" ContentType="application/vnd.openxmlformats-officedocument.themeOverride+xml"/>
  <Override PartName="/xl/charts/chart47.xml" ContentType="application/vnd.openxmlformats-officedocument.drawingml.chart+xml"/>
  <Override PartName="/xl/theme/themeOverride7.xml" ContentType="application/vnd.openxmlformats-officedocument.themeOverride+xml"/>
  <Override PartName="/xl/charts/chart48.xml" ContentType="application/vnd.openxmlformats-officedocument.drawingml.chart+xml"/>
  <Override PartName="/xl/theme/themeOverride8.xml" ContentType="application/vnd.openxmlformats-officedocument.themeOverride+xml"/>
  <Override PartName="/xl/charts/chart49.xml" ContentType="application/vnd.openxmlformats-officedocument.drawingml.chart+xml"/>
  <Override PartName="/xl/theme/themeOverride9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AquestLlibreDeTreball" defaultThemeVersion="124226"/>
  <bookViews>
    <workbookView xWindow="-15" yWindow="-15" windowWidth="14400" windowHeight="12855" activeTab="3"/>
  </bookViews>
  <sheets>
    <sheet name="Fitxa tècnica" sheetId="2" r:id="rId1"/>
    <sheet name="Index" sheetId="7" r:id="rId2"/>
    <sheet name="Resum " sheetId="8" r:id="rId3"/>
    <sheet name="Taules" sheetId="1" r:id="rId4"/>
    <sheet name="Gràfics" sheetId="4" r:id="rId5"/>
    <sheet name="Comparativa" sheetId="6" r:id="rId6"/>
    <sheet name="Taules comparativa" sheetId="5" state="hidden" r:id="rId7"/>
  </sheets>
  <externalReferences>
    <externalReference r:id="rId8"/>
  </externalReferences>
  <definedNames>
    <definedName name="_xlnm.Print_Area" localSheetId="5">Comparativa!#REF!</definedName>
    <definedName name="COM_EVOLUCIÓ">Comparativa!$C$12</definedName>
    <definedName name="COM_GUANYS">Comparativa!$C$172</definedName>
    <definedName name="COM_MOBILITAT">Comparativa!$C$287</definedName>
    <definedName name="COM_PRIMERA_FEINA">Comparativa!$C$54</definedName>
    <definedName name="COM_REQUISITS">Comparativa!$C$93</definedName>
    <definedName name="COM_STISFACCIÓ_FEINA">Comparativa!$C$206</definedName>
    <definedName name="COM_TEMPS_RESERCA">Comparativa!$C$248</definedName>
    <definedName name="COM_TIPUS_CONTRACTE">Comparativa!$C$137</definedName>
  </definedNames>
  <calcPr calcId="145621"/>
</workbook>
</file>

<file path=xl/calcChain.xml><?xml version="1.0" encoding="utf-8"?>
<calcChain xmlns="http://schemas.openxmlformats.org/spreadsheetml/2006/main">
  <c r="R136" i="1" l="1"/>
  <c r="P136" i="1"/>
  <c r="N136" i="1"/>
  <c r="L136" i="1"/>
  <c r="J136" i="1"/>
  <c r="H136" i="1"/>
  <c r="F136" i="1"/>
  <c r="D136" i="1"/>
  <c r="B136" i="1"/>
  <c r="O136" i="1" l="1"/>
  <c r="K136" i="1"/>
  <c r="S136" i="1"/>
  <c r="E136" i="1"/>
  <c r="M136" i="1"/>
  <c r="I136" i="1"/>
  <c r="Q136" i="1"/>
  <c r="C136" i="1"/>
  <c r="G136" i="1"/>
  <c r="G12" i="1"/>
  <c r="B2" i="6" l="1"/>
  <c r="D134" i="5"/>
  <c r="C134" i="5"/>
  <c r="D132" i="5"/>
  <c r="C132" i="5"/>
  <c r="B134" i="5"/>
  <c r="B132" i="5"/>
  <c r="F103" i="5"/>
  <c r="E103" i="5"/>
  <c r="D103" i="5"/>
  <c r="C103" i="5"/>
  <c r="F102" i="5"/>
  <c r="E102" i="5"/>
  <c r="D102" i="5"/>
  <c r="C102" i="5"/>
  <c r="F101" i="5"/>
  <c r="E101" i="5"/>
  <c r="D101" i="5"/>
  <c r="C101" i="5"/>
  <c r="F100" i="5"/>
  <c r="E100" i="5"/>
  <c r="D100" i="5"/>
  <c r="C100" i="5"/>
  <c r="F99" i="5"/>
  <c r="E99" i="5"/>
  <c r="D99" i="5"/>
  <c r="C99" i="5"/>
  <c r="H98" i="5"/>
  <c r="G98" i="5"/>
  <c r="F98" i="5"/>
  <c r="E98" i="5"/>
  <c r="D98" i="5"/>
  <c r="C98" i="5"/>
  <c r="H103" i="5"/>
  <c r="G103" i="5"/>
  <c r="H102" i="5"/>
  <c r="G102" i="5"/>
  <c r="H101" i="5"/>
  <c r="G101" i="5"/>
  <c r="H100" i="5"/>
  <c r="G100" i="5"/>
  <c r="H99" i="5"/>
  <c r="G99" i="5"/>
  <c r="G65" i="5"/>
  <c r="F65" i="5"/>
  <c r="D65" i="5"/>
  <c r="C65" i="5"/>
  <c r="G64" i="5"/>
  <c r="F64" i="5"/>
  <c r="D64" i="5"/>
  <c r="C64" i="5"/>
  <c r="G63" i="5"/>
  <c r="F63" i="5"/>
  <c r="D63" i="5"/>
  <c r="C63" i="5"/>
  <c r="G62" i="5"/>
  <c r="F62" i="5"/>
  <c r="D62" i="5"/>
  <c r="C62" i="5"/>
  <c r="G61" i="5"/>
  <c r="F61" i="5"/>
  <c r="D61" i="5"/>
  <c r="C61" i="5"/>
  <c r="H65" i="5"/>
  <c r="H64" i="5"/>
  <c r="H63" i="5"/>
  <c r="H62" i="5"/>
  <c r="H61" i="5"/>
  <c r="F59" i="5"/>
  <c r="E65" i="5"/>
  <c r="E64" i="5"/>
  <c r="E63" i="5"/>
  <c r="E62" i="5"/>
  <c r="E61" i="5"/>
  <c r="C59" i="5"/>
  <c r="O48" i="5"/>
  <c r="N48" i="5"/>
  <c r="M48" i="5"/>
  <c r="L48" i="5"/>
  <c r="K48" i="5"/>
  <c r="J48" i="5"/>
  <c r="I48" i="5"/>
  <c r="B48" i="5"/>
  <c r="O47" i="5"/>
  <c r="N47" i="5"/>
  <c r="M47" i="5"/>
  <c r="L47" i="5"/>
  <c r="K47" i="5"/>
  <c r="J47" i="5"/>
  <c r="I47" i="5"/>
  <c r="B47" i="5"/>
  <c r="B43" i="5"/>
  <c r="B42" i="5"/>
  <c r="B1" i="5"/>
  <c r="E134" i="5" l="1"/>
  <c r="E132" i="5"/>
  <c r="R536" i="4"/>
  <c r="R535" i="4"/>
  <c r="P142" i="4"/>
  <c r="P141" i="4"/>
  <c r="H14" i="1"/>
  <c r="F14" i="1"/>
  <c r="G13" i="1"/>
  <c r="E35" i="2"/>
  <c r="D35" i="2"/>
  <c r="G34" i="2"/>
  <c r="F34" i="2"/>
  <c r="G135" i="1"/>
  <c r="K135" i="1"/>
  <c r="M135" i="1" s="1"/>
  <c r="I135" i="1"/>
  <c r="C135" i="1"/>
  <c r="E135" i="1"/>
  <c r="O135" i="1"/>
  <c r="Q135" i="1"/>
  <c r="S135" i="1"/>
  <c r="C134" i="1"/>
  <c r="G134" i="1"/>
  <c r="I134" i="1"/>
  <c r="K134" i="1"/>
  <c r="M134" i="1"/>
  <c r="O134" i="1"/>
  <c r="Q134" i="1"/>
  <c r="S134" i="1"/>
  <c r="G14" i="1" l="1"/>
  <c r="G33" i="2"/>
  <c r="F33" i="2"/>
  <c r="G35" i="2" l="1"/>
  <c r="F35" i="2"/>
</calcChain>
</file>

<file path=xl/sharedStrings.xml><?xml version="1.0" encoding="utf-8"?>
<sst xmlns="http://schemas.openxmlformats.org/spreadsheetml/2006/main" count="1621" uniqueCount="490">
  <si>
    <t>POBLACIÓ, MOSTRA I GÈNERE</t>
  </si>
  <si>
    <t>Gènere</t>
  </si>
  <si>
    <t>Dona</t>
  </si>
  <si>
    <t>Home</t>
  </si>
  <si>
    <t>Respostes</t>
  </si>
  <si>
    <t>%</t>
  </si>
  <si>
    <t>CIÈNCIES I TÈCNIQUES ESTADÍSTIQUES</t>
  </si>
  <si>
    <t>ESTADÍSTICA</t>
  </si>
  <si>
    <t>MATEMÀTIQUES</t>
  </si>
  <si>
    <t>Total</t>
  </si>
  <si>
    <t>ESTATUS D'INSERCIÓ</t>
  </si>
  <si>
    <t>Situació laboral actual</t>
  </si>
  <si>
    <t>Treballo</t>
  </si>
  <si>
    <t>No treballo però he treballat després dels estudis</t>
  </si>
  <si>
    <t>No he treballat mai</t>
  </si>
  <si>
    <t>ANTECEDENTS LABORALS</t>
  </si>
  <si>
    <t>Feina durant la carrera i relació de la feina amb els estudis</t>
  </si>
  <si>
    <t>Estudis a temps complet o amb alguna feina intermitent</t>
  </si>
  <si>
    <t>Estudis i feina relacionada a temps parcial</t>
  </si>
  <si>
    <t>Estudis i feina no relacionada a temps parcial</t>
  </si>
  <si>
    <t>Estudis i feina relacionada a temps complet</t>
  </si>
  <si>
    <t>Estudis i feina no relacionat a temps complet</t>
  </si>
  <si>
    <t>PRIMERA FEINA I TEMPS D'INSERCIÓ</t>
  </si>
  <si>
    <t>La primera feina és la feina actual?</t>
  </si>
  <si>
    <t>Temps dedicat a trobar la primera feina</t>
  </si>
  <si>
    <t>No</t>
  </si>
  <si>
    <t>Sí</t>
  </si>
  <si>
    <t>Tenia feina abans d'acabar la carrera</t>
  </si>
  <si>
    <t>Menys d'un mes</t>
  </si>
  <si>
    <t>D'un a tres mesos</t>
  </si>
  <si>
    <t>De tres a sis mesos</t>
  </si>
  <si>
    <t>De sis mesos a un any</t>
  </si>
  <si>
    <t>Més d'un any</t>
  </si>
  <si>
    <t>Contactes (personals, familiars) ...</t>
  </si>
  <si>
    <t>Anuncis de premsa</t>
  </si>
  <si>
    <t>Pràctiques d'estudis</t>
  </si>
  <si>
    <t>Serveis d'universitats</t>
  </si>
  <si>
    <t>ETT</t>
  </si>
  <si>
    <t>Internet</t>
  </si>
  <si>
    <t>Altres</t>
  </si>
  <si>
    <t>ANY INICI DE LA FEINA ACTUAL</t>
  </si>
  <si>
    <t>Any d’inici de la feina actual (Quatre dígits)</t>
  </si>
  <si>
    <t>2009</t>
  </si>
  <si>
    <t>2011</t>
  </si>
  <si>
    <t>2012</t>
  </si>
  <si>
    <t>2013</t>
  </si>
  <si>
    <t>2014</t>
  </si>
  <si>
    <t>REQUISITS PER LA FEINA ACTUAL</t>
  </si>
  <si>
    <t>Nivell d’estudis requerit per accedir a la darrera feina</t>
  </si>
  <si>
    <t>Titulació específica</t>
  </si>
  <si>
    <t>Titulació universitària</t>
  </si>
  <si>
    <t>Cap titulació</t>
  </si>
  <si>
    <t>TIPUS DE CONTRACTE</t>
  </si>
  <si>
    <t>Tipus de contracte</t>
  </si>
  <si>
    <t>Fix</t>
  </si>
  <si>
    <t>Autónom</t>
  </si>
  <si>
    <t>Temporal</t>
  </si>
  <si>
    <t>Becaris</t>
  </si>
  <si>
    <t>No contracte</t>
  </si>
  <si>
    <t>TIPUS DE JORNADA LABORAL</t>
  </si>
  <si>
    <t>P13. Jornada de treball a temps complet</t>
  </si>
  <si>
    <t>DURADA DEL CONTRACTE</t>
  </si>
  <si>
    <t>Durada del contracte</t>
  </si>
  <si>
    <t>Menys de sis mesos</t>
  </si>
  <si>
    <t>Entre sis mesos i un any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</si>
  <si>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</si>
  <si>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</si>
  <si>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</si>
  <si>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</si>
  <si>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</si>
  <si>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</si>
  <si>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</si>
  <si>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</si>
  <si>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</si>
  <si>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</si>
  <si>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</si>
  <si>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</si>
  <si>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</si>
  <si>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</si>
  <si>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</si>
  <si>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</si>
  <si>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</si>
  <si>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</si>
  <si>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</si>
  <si>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</si>
  <si>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Més de 40.000 €</t>
  </si>
  <si>
    <t>TAMANY DE L'EMPRESA</t>
  </si>
  <si>
    <t>Nombre de treballadors</t>
  </si>
  <si>
    <t>Menys de 10</t>
  </si>
  <si>
    <t>Entre 11 i 50</t>
  </si>
  <si>
    <t>Entre 51 i 100</t>
  </si>
  <si>
    <t>Entre 101 i 250</t>
  </si>
  <si>
    <t>Entre 251 i 500</t>
  </si>
  <si>
    <t>Més de 500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</si>
  <si>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</si>
  <si>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</si>
  <si>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</si>
  <si>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</si>
  <si>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</si>
  <si>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</si>
  <si>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</si>
  <si>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</si>
  <si>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 xml:space="preserve"> No</t>
  </si>
  <si>
    <t xml:space="preserve"> Sí</t>
  </si>
  <si>
    <t>BRANCA D'ACTIVITAT</t>
  </si>
  <si>
    <t>Branca d’activitat econòmica de l’empresa</t>
  </si>
  <si>
    <t>Extracció i transformació de minerals</t>
  </si>
  <si>
    <t>Indústries químiques</t>
  </si>
  <si>
    <t>Metal·lúrgia, material elèctric i de precisió</t>
  </si>
  <si>
    <t>Paper i articles derivats. Arts gràfiques i edició. Fabricació de pasta de paper, cartró</t>
  </si>
  <si>
    <t>Cautxú i plàstic. Altres indústries manufactureres. Reciclatge. Fabricació de vidre, fibres sintètiques</t>
  </si>
  <si>
    <t>Construcció</t>
  </si>
  <si>
    <t>Comerç i reparacions</t>
  </si>
  <si>
    <t>Restaurants, cafès i hosteleria</t>
  </si>
  <si>
    <t>Transport i activitats afins</t>
  </si>
  <si>
    <t>Tecnologies de comunicació</t>
  </si>
  <si>
    <t>Mitjans de comunicació (radio, televisió, cinema, vídeo, editorials, etc.)</t>
  </si>
  <si>
    <t>Institucions financeres, assegurances i activitats immobiliàries</t>
  </si>
  <si>
    <t>Serveis a les empreses. Lloguer de béns</t>
  </si>
  <si>
    <t>Administració pública, defensa, i seguretat Social</t>
  </si>
  <si>
    <t>Educació, investigació i serveis culturals</t>
  </si>
  <si>
    <t>Sanitat i assistència social</t>
  </si>
  <si>
    <t>Altres serveis prestats a la comunitat</t>
  </si>
  <si>
    <t>Otras</t>
  </si>
  <si>
    <t>Nc</t>
  </si>
  <si>
    <t>FACTORS DE CONTRACTACIÓ</t>
  </si>
  <si>
    <t>Coneixements teòrics</t>
  </si>
  <si>
    <t>Coneixements pràctics</t>
  </si>
  <si>
    <t>Formació d'idiomes (saber idiomes)</t>
  </si>
  <si>
    <t>Informàtica i noves tecnologies</t>
  </si>
  <si>
    <t>Mitjana</t>
  </si>
  <si>
    <t>Personalitat, habilitats socials</t>
  </si>
  <si>
    <t>Capacitat de gestió i planificació</t>
  </si>
  <si>
    <t>Capacitat treballar en grup</t>
  </si>
  <si>
    <t>Formació global de la universitat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</si>
  <si>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</si>
  <si>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</si>
  <si>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</si>
  <si>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</si>
  <si>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</si>
  <si>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Formació pràctica</t>
  </si>
  <si>
    <t>INSTRUMENTALS</t>
  </si>
  <si>
    <t>Informàtica</t>
  </si>
  <si>
    <t>Idiomes</t>
  </si>
  <si>
    <t>INTERPERSONALS I DE GESTIÓ</t>
  </si>
  <si>
    <t>Gestió</t>
  </si>
  <si>
    <t>Expressió oral</t>
  </si>
  <si>
    <t>Expressió escrita</t>
  </si>
  <si>
    <t>Treball en equip</t>
  </si>
  <si>
    <t>Lideratge</t>
  </si>
  <si>
    <t>COGNITIVES</t>
  </si>
  <si>
    <t>Presa de decisions</t>
  </si>
  <si>
    <t>Creativitat</t>
  </si>
  <si>
    <t>Pensament crític</t>
  </si>
  <si>
    <t>GRADUATS NO OCUPATS</t>
  </si>
  <si>
    <t>TEMPS DE RECERCA DE FEINA</t>
  </si>
  <si>
    <t>Temps que fa que busques feina</t>
  </si>
  <si>
    <t>Entre un i dos anys</t>
  </si>
  <si>
    <t>Més de dos anys</t>
  </si>
  <si>
    <t>REBUIG D'OFERTES</t>
  </si>
  <si>
    <t>Núm. rebuig feines simplificat</t>
  </si>
  <si>
    <t>0 feines</t>
  </si>
  <si>
    <t>1 a 3 feines</t>
  </si>
  <si>
    <t>Més de 6</t>
  </si>
  <si>
    <t>MITJANS UTILITZATS PER TROBAR FEINA</t>
  </si>
  <si>
    <t>Contactes personals</t>
  </si>
  <si>
    <t>Iniciativa personal</t>
  </si>
  <si>
    <t>Anuncis a la premsa</t>
  </si>
  <si>
    <t>Serveis de la borsa de les universitats</t>
  </si>
  <si>
    <t>DIFICULTATS PER TROBAR FEINA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</si>
  <si>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</si>
  <si>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</si>
  <si>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</si>
  <si>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</si>
  <si>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</si>
  <si>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Tenir un nivell retributiu adequat</t>
  </si>
  <si>
    <t>Manca d’idiomes</t>
  </si>
  <si>
    <t>Manca de coneixements d’informàtica</t>
  </si>
  <si>
    <t>Manca d’altres coneixements</t>
  </si>
  <si>
    <t xml:space="preserve"> Gens important</t>
  </si>
  <si>
    <t>2</t>
  </si>
  <si>
    <t>4</t>
  </si>
  <si>
    <t xml:space="preserve"> Molt important</t>
  </si>
  <si>
    <t>5</t>
  </si>
  <si>
    <t>6</t>
  </si>
  <si>
    <t>3</t>
  </si>
  <si>
    <t>MOTIUS PER NO CERCAR FEINA</t>
  </si>
  <si>
    <t>Motius de no recerca de feina</t>
  </si>
  <si>
    <t>Continuar estudis/oposicions</t>
  </si>
  <si>
    <t>Maternitat/llar</t>
  </si>
  <si>
    <t>Repetiries la carrera?</t>
  </si>
  <si>
    <t>Repetiries la universitat?</t>
  </si>
  <si>
    <t>FORMACIÓ CONTINUADA</t>
  </si>
  <si>
    <t>Continuació dels estudis</t>
  </si>
  <si>
    <t>Mateixa universitat</t>
  </si>
  <si>
    <t>Sí, postgrau o màster</t>
  </si>
  <si>
    <t>Sí, doctorat</t>
  </si>
  <si>
    <t>Sí, altres</t>
  </si>
  <si>
    <t>MOBILITAT</t>
  </si>
  <si>
    <t>Mobilitat</t>
  </si>
  <si>
    <t>Sí, durant els estudis</t>
  </si>
  <si>
    <t>Sí, laboralment</t>
  </si>
  <si>
    <t>Estudis i feina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</si>
  <si>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</si>
  <si>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</si>
  <si>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</si>
  <si>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</si>
  <si>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</si>
  <si>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</si>
  <si>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</si>
  <si>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</si>
  <si>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</si>
  <si>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</si>
  <si>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</si>
  <si>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</si>
  <si>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TITULATS ANY ACADÈMIC 2009-2010</t>
  </si>
  <si>
    <t>1. PERFIL ENSENYAMENT</t>
  </si>
  <si>
    <t>2. OCUPATS</t>
  </si>
  <si>
    <t xml:space="preserve">2.1 DADES DE LA PRIMERA INSERCIÓ </t>
  </si>
  <si>
    <t xml:space="preserve">2.2 SITUACIÓ LABORAL </t>
  </si>
  <si>
    <t>2.3 FACTORS DE CONTRACTACIÓ</t>
  </si>
  <si>
    <t>2.4 SATISFACCIÓ AMB LA FEINA ACTUAL</t>
  </si>
  <si>
    <t>2.5 NIVELL I ADEQUACIÓ DE LES COMPETÈNCIES</t>
  </si>
  <si>
    <t>3. GRADUATS NO OCUPATS*</t>
  </si>
  <si>
    <t>3.1 ATURATS</t>
  </si>
  <si>
    <t>4. SATISFACCIÓ, FORMACIÓ CONTINUADA I MOBILITAT</t>
  </si>
  <si>
    <t>5. RENDIMENT ACADÈMIC I ESTATUS SOCIOECONÒMIC</t>
  </si>
  <si>
    <t>GÈNERE</t>
  </si>
  <si>
    <t>VIA D'ACCÈS</t>
  </si>
  <si>
    <t>JORNADA LABORAL: TEMPS COMPLET</t>
  </si>
  <si>
    <t>ÀMBIT DE L'EMPRESA</t>
  </si>
  <si>
    <t>UBICACIÓ DE LA FEINA</t>
  </si>
  <si>
    <t>GUANYS ANUALS BRUTS</t>
  </si>
  <si>
    <t>Aturats</t>
  </si>
  <si>
    <t>NÚMERO DE FEINES REBUTJADES</t>
  </si>
  <si>
    <t>POBLACIÓ I MOSTRA</t>
  </si>
  <si>
    <t>FITXA TÈCNICA</t>
  </si>
  <si>
    <t>Població</t>
  </si>
  <si>
    <t>Mostra:</t>
  </si>
  <si>
    <t xml:space="preserve">La mostra està calculada per assolir un error mostral per titulació i universitat no superior al 8%. </t>
  </si>
  <si>
    <t>Per a mostres amb menys de 40 titulats implicar trucar a tota la població i, per a les titulacions restants,</t>
  </si>
  <si>
    <t>finalitzar les entrevistes un cop assolida la mostra fixada.</t>
  </si>
  <si>
    <t xml:space="preserve">Mètode de realització: </t>
  </si>
  <si>
    <t xml:space="preserve">L'enquesta es va realitzar mitjançant trucades telefòniques. </t>
  </si>
  <si>
    <t xml:space="preserve">Període de realització: </t>
  </si>
  <si>
    <t xml:space="preserve">Nom del Centre:  </t>
  </si>
  <si>
    <t xml:space="preserve">Titulacions: </t>
  </si>
  <si>
    <t>CARACTERÍSTIQUES TÈCNIQUES</t>
  </si>
  <si>
    <t>Mostra</t>
  </si>
  <si>
    <t>% Resp.</t>
  </si>
  <si>
    <t>Err.Mostral</t>
  </si>
  <si>
    <t>TOTAL FME</t>
  </si>
  <si>
    <t>EDICIÓ 2014</t>
  </si>
  <si>
    <t>Persones titulades de la promoció del 2009 (curs 2009-2010)</t>
  </si>
  <si>
    <t>SATISFACCIÓ AMB UPC/TITULACIÓ</t>
  </si>
  <si>
    <t>CONTINUACIÓ AMB ELS ESTUDIS</t>
  </si>
  <si>
    <t>NOTA DE L' EXPEDIENT</t>
  </si>
  <si>
    <t>NIVELL D'ESTUDIS MÉS QUE ELS PARES</t>
  </si>
  <si>
    <t>L’estudi s’ha dut a terme entre el 15 de gener i el 28 de març de 2014.</t>
  </si>
  <si>
    <t>Les funcions requereixen formació universitària?</t>
  </si>
  <si>
    <t>Autònom</t>
  </si>
  <si>
    <t>ACADÈMIQUES</t>
  </si>
  <si>
    <t>3.2 INACTIUS</t>
  </si>
  <si>
    <t>* (Nota: inclou graduats que no treballen actualment, però busquen feina i els que no han treballat mai)</t>
  </si>
  <si>
    <t>Repetirien la carrera</t>
  </si>
  <si>
    <t>Repetirien la universitat</t>
  </si>
  <si>
    <t>Funcions pròpies</t>
  </si>
  <si>
    <t>Nota: Recull les respostes dels titulats amb contracte temporal</t>
  </si>
  <si>
    <t>2.3 FACTORS DE CONTRACTACIÓ (MITJANA)</t>
  </si>
  <si>
    <t>Documentació</t>
  </si>
  <si>
    <t>Solució de prombles</t>
  </si>
  <si>
    <t>Cursos espec.</t>
  </si>
  <si>
    <t>Llicenciatura</t>
  </si>
  <si>
    <t>Postgrau/màster</t>
  </si>
  <si>
    <t>Doctorat</t>
  </si>
  <si>
    <t>4. FORMACIÓ CONTINUADA I MOBILITAT</t>
  </si>
  <si>
    <t>Treball propi de la titulació</t>
  </si>
  <si>
    <t>Funcions no pròpies</t>
  </si>
  <si>
    <t>Durant els estudis</t>
  </si>
  <si>
    <t>Laboralment</t>
  </si>
  <si>
    <t>Via d’accés a la primera feina</t>
  </si>
  <si>
    <t>ANY D'INICI DE LA FEINA ACTUAL</t>
  </si>
  <si>
    <t>Requisits desglosat</t>
  </si>
  <si>
    <t>Sí (funcions pròpies)</t>
  </si>
  <si>
    <t>AUTÒNOM</t>
  </si>
  <si>
    <t>Tipus autònom</t>
  </si>
  <si>
    <t>Compte propi</t>
  </si>
  <si>
    <t>Compte d'altre</t>
  </si>
  <si>
    <t>ÀMBIT I UBICACIÓ</t>
  </si>
  <si>
    <t>Altres funcions qualificades</t>
  </si>
  <si>
    <t>Altres funcions no qualificades</t>
  </si>
  <si>
    <t>Desv.</t>
  </si>
  <si>
    <t>SATISFACCIÓ AMB LA FEINA ACTUAL</t>
  </si>
  <si>
    <t>Aturats Sí/No</t>
  </si>
  <si>
    <t>Inactiu Sí/No</t>
  </si>
  <si>
    <t>SATISFACCIÓ CARRERA/UNIVERSITAT</t>
  </si>
  <si>
    <t>Sí, cursos especialitzats</t>
  </si>
  <si>
    <t>Sí, una llicenciatura</t>
  </si>
  <si>
    <t>NIVELL D'ESTUDIS SUPERIORS ALS PARES</t>
  </si>
  <si>
    <t>Escola d'Administració d'Empreses</t>
  </si>
  <si>
    <t>Dipl. Ciències Empresarials</t>
  </si>
  <si>
    <t>DIPL. DE CIENCIES EMPRESARIALS</t>
  </si>
  <si>
    <t>De 4 a 5</t>
  </si>
  <si>
    <t>Crear una empresa pròpia</t>
  </si>
  <si>
    <t>NIVELL I ADEQUACI�A LES COMPET�CIES</t>
  </si>
  <si>
    <t>Formació teòrica (nivell - adequació)</t>
  </si>
  <si>
    <t>Inactius</t>
  </si>
  <si>
    <t>Escola Universitària Caixa Terrassa (EUNCET)</t>
  </si>
  <si>
    <t>ENG. TECN. EN INFORMATICA DE GESTIO</t>
  </si>
  <si>
    <t>Oposició/concurs públic</t>
  </si>
  <si>
    <t>Servei català d’ocupació/INEM</t>
  </si>
  <si>
    <t>Borses de treball institucionals (Dept. Ensenyament, Salut)/Borses de col•legis professionals</t>
  </si>
  <si>
    <t>Creació pròpia empresa/despatx</t>
  </si>
  <si>
    <t>Empreses de selecció</t>
  </si>
  <si>
    <t>1996</t>
  </si>
  <si>
    <t>1998</t>
  </si>
  <si>
    <t>2000</t>
  </si>
  <si>
    <t>2002</t>
  </si>
  <si>
    <t>2003</t>
  </si>
  <si>
    <t>2004</t>
  </si>
  <si>
    <t>2006</t>
  </si>
  <si>
    <t>2007</t>
  </si>
  <si>
    <t>2008</t>
  </si>
  <si>
    <t>2010</t>
  </si>
  <si>
    <t>Agricultura, ramaderia, silvicultura, caça</t>
  </si>
  <si>
    <t>Pesca i piscicultura, aqüicultura d'aigües continentals o marines</t>
  </si>
  <si>
    <t>Comb. Sòlids, petroli, gas i minerals radioactius</t>
  </si>
  <si>
    <t>Electricitat, gas i aigua. Fabricació de generadors de vapor, captació, depuració i distribució d'aigua</t>
  </si>
  <si>
    <t>Indústries farmacèutiques i cosmètiques</t>
  </si>
  <si>
    <t>Materials de transport. Fabricació vehicles motor, bicicletes, construcció naval, material ferroviari, etc.</t>
  </si>
  <si>
    <t>Productes alimentaris, begudes i tabac</t>
  </si>
  <si>
    <t>Indústries tèxtils, del cuir i de confeccions</t>
  </si>
  <si>
    <t>Indústries de la fusta, suro i mobles de fusta</t>
  </si>
  <si>
    <t>Dipl. De Ciencies Empresarials</t>
  </si>
  <si>
    <t>Eng. Tecn. En Informàtica de Gestió</t>
  </si>
  <si>
    <t>Fa 3 anys o més</t>
  </si>
  <si>
    <t>Any actual</t>
  </si>
  <si>
    <t>Fa 1 o 2 anys</t>
  </si>
  <si>
    <t>TAULES COMPARATIVES</t>
  </si>
  <si>
    <t>SI      1998</t>
  </si>
  <si>
    <t>No ha treballat mai</t>
  </si>
  <si>
    <t>Aturat</t>
  </si>
  <si>
    <t>Ocupat</t>
  </si>
  <si>
    <t>E. Elec.</t>
  </si>
  <si>
    <t>Més
d'un any</t>
  </si>
  <si>
    <t>De 6 a 12
mesos</t>
  </si>
  <si>
    <t>De 3 a 6
mesos</t>
  </si>
  <si>
    <t>D'un a 3 mesos</t>
  </si>
  <si>
    <t>Menys
d'un mes</t>
  </si>
  <si>
    <t>Abans
d'acabar</t>
  </si>
  <si>
    <t xml:space="preserve">REQUISITS PER A LA FEINA ACTUAL </t>
  </si>
  <si>
    <t>Titulació
específica</t>
  </si>
  <si>
    <t>Titulació
universitària</t>
  </si>
  <si>
    <t>Cap
titulació</t>
  </si>
  <si>
    <t>Funcions
no pròpies</t>
  </si>
  <si>
    <t>Requeria
form.univ.</t>
  </si>
  <si>
    <t>No requeria
form.univ.</t>
  </si>
  <si>
    <t>NO    1998</t>
  </si>
  <si>
    <t>FIX</t>
  </si>
  <si>
    <t>TEMPORAL</t>
  </si>
  <si>
    <t>BECARI</t>
  </si>
  <si>
    <t>SENSE COTNRACTE</t>
  </si>
  <si>
    <t>SENSE CONTRACTE</t>
  </si>
  <si>
    <t>Nota: Sou brut anual</t>
  </si>
  <si>
    <t>NS/NC</t>
  </si>
  <si>
    <t>Menys 
9.000 €</t>
  </si>
  <si>
    <t>9.000 €
12.000 €</t>
  </si>
  <si>
    <t>12.000 €
15.000 €</t>
  </si>
  <si>
    <t>15.000 €
18.000 €</t>
  </si>
  <si>
    <t>18.000 €
24.000 €</t>
  </si>
  <si>
    <t>24.000 €
30.000 €</t>
  </si>
  <si>
    <t>30.000 €
40.000 €</t>
  </si>
  <si>
    <t>Més de 
40.000 €</t>
  </si>
  <si>
    <t>Contingut de la feina</t>
  </si>
  <si>
    <t>Perspectives de millora i promoció</t>
  </si>
  <si>
    <t>Nivell de retribució</t>
  </si>
  <si>
    <t>Utilitat dels coneixements de la formació universitària</t>
  </si>
  <si>
    <t>Satisfacció general amb la feina *</t>
  </si>
  <si>
    <t>Menys de 
6 mesos</t>
  </si>
  <si>
    <t>Entre 6 mesos
i 1 any</t>
  </si>
  <si>
    <t>Entre 1 any
i 2 anys</t>
  </si>
  <si>
    <t>Més de
2 anys</t>
  </si>
  <si>
    <t>MOBILITAT (%)</t>
  </si>
  <si>
    <t>Sí has tingut una experiència de mobilitat, de quin tipus ha estat?</t>
  </si>
  <si>
    <t>EVOLUCIÓ DE L' ESTATUS D'INSERCIÓ</t>
  </si>
  <si>
    <t xml:space="preserve">EVOLUCIÓ DE TEMPS D'INSERCIÓ A LA PRIMERA FEINA </t>
  </si>
  <si>
    <t xml:space="preserve"> </t>
  </si>
  <si>
    <t xml:space="preserve">         </t>
  </si>
  <si>
    <t xml:space="preserve">TEMPS DE RECERCA DE FEINA (només pels aturats) </t>
  </si>
  <si>
    <t>DIPL. CIÈNCIES EMPRESARIALS</t>
  </si>
  <si>
    <t>ENG. TÈCN. INFORMÀTICA DE GESTIÓ</t>
  </si>
  <si>
    <t>Comparativa de l'evolució de titulats (Edició 2008/2011/2014)</t>
  </si>
  <si>
    <t>ÍNDEX</t>
  </si>
  <si>
    <t xml:space="preserve">        </t>
  </si>
  <si>
    <t xml:space="preserve">        Enllaç als gràfics de comparativa (totes edicions)</t>
  </si>
  <si>
    <t xml:space="preserve"> - Estatus inserció </t>
  </si>
  <si>
    <t xml:space="preserve"> - Antecedents laborals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</si>
  <si>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</si>
  <si>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</si>
  <si>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- Primera feina i temps d'inserció</t>
  </si>
  <si>
    <t xml:space="preserve"> - Via accés</t>
  </si>
  <si>
    <t xml:space="preserve">    2.2 Situació laboral </t>
  </si>
  <si>
    <t xml:space="preserve"> - Any inici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</si>
  <si>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</si>
  <si>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</si>
  <si>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</si>
  <si>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</si>
  <si>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Àmbit i ubicació</t>
  </si>
  <si>
    <t xml:space="preserve"> - Guanys</t>
  </si>
  <si>
    <t xml:space="preserve"> - Tamany de l'empresa</t>
  </si>
  <si>
    <t xml:space="preserve"> - Funcions</t>
  </si>
  <si>
    <t xml:space="preserve"> - Branca</t>
  </si>
  <si>
    <t xml:space="preserve">    2.3 Factors de contractació</t>
  </si>
  <si>
    <t xml:space="preserve">    2.4 Satisfacció amb la feina actual</t>
  </si>
  <si>
    <t xml:space="preserve">    2.5 Nivell i adequació de les competències </t>
  </si>
  <si>
    <t xml:space="preserve"> - Acadèmiques</t>
  </si>
  <si>
    <t xml:space="preserve"> - Instrumentals</t>
  </si>
  <si>
    <t xml:space="preserve"> - Interpersonals i de gestió</t>
  </si>
  <si>
    <t xml:space="preserve"> - Cognitives</t>
  </si>
  <si>
    <t>3. GRADUATS NO OCUPATS</t>
  </si>
  <si>
    <t xml:space="preserve">            (Nota: inclou graduats que no treballen actualment, però busquen feina i els que no han treballat mai)</t>
  </si>
  <si>
    <t xml:space="preserve">    3.1 Aturats</t>
  </si>
  <si>
    <t xml:space="preserve"> - Temps recerca de feina</t>
  </si>
  <si>
    <t xml:space="preserve"> - Rebuig d'ofertes</t>
  </si>
  <si>
    <t xml:space="preserve"> - Mitjans utilitzats per trobar feina</t>
  </si>
  <si>
    <t xml:space="preserve"> - Dificultats per trobar feina</t>
  </si>
  <si>
    <t xml:space="preserve">    3.2 Inactius</t>
  </si>
  <si>
    <t xml:space="preserve"> - Satisfacció: carrera i universitat</t>
  </si>
  <si>
    <t xml:space="preserve"> - Formació continuada</t>
  </si>
  <si>
    <t xml:space="preserve"> - Mobilitat</t>
  </si>
  <si>
    <t xml:space="preserve"> - Nota expedient acadèmic</t>
  </si>
  <si>
    <t xml:space="preserve"> - Nivell estudis pares</t>
  </si>
  <si>
    <t xml:space="preserve">        Enllaç a les taules (edició 2014)</t>
  </si>
  <si>
    <t xml:space="preserve">        Enllaç als gràfics (edició 2014) </t>
  </si>
  <si>
    <t xml:space="preserve"> - Població, mostra i gènere</t>
  </si>
  <si>
    <t>Fa més de 2 anys</t>
  </si>
  <si>
    <t>Fa 2 anys</t>
  </si>
  <si>
    <t>Fa 1 any</t>
  </si>
  <si>
    <t>Any d’inici de la feina actual</t>
  </si>
  <si>
    <t>PRINCIPALS INDICADORS</t>
  </si>
  <si>
    <t>Nom de la titulació</t>
  </si>
  <si>
    <t>Recuento</t>
  </si>
  <si>
    <t>% de la fila</t>
  </si>
  <si>
    <t>SATISFACCIÓ</t>
  </si>
  <si>
    <t>Form_global_reb</t>
  </si>
  <si>
    <t>Media</t>
  </si>
  <si>
    <t xml:space="preserve">* Només contesten els graduats que treballen actualment o que han treballat </t>
  </si>
  <si>
    <t>2. OCUPATS *</t>
  </si>
  <si>
    <t>Només contesten els autònoms</t>
  </si>
  <si>
    <t>No contesten els becaris</t>
  </si>
  <si>
    <t>Només contesten el graduats amb contracte temporal</t>
  </si>
  <si>
    <t>Jornada de treball a temps complet</t>
  </si>
  <si>
    <t>VIA D'ACCÉS</t>
  </si>
  <si>
    <t xml:space="preserve">No contesten els becaris, els sense contracte i els autònoms per compte propi. </t>
  </si>
  <si>
    <t>No contesten els becaris, els sense contracte i els que no treballen actualment.</t>
  </si>
  <si>
    <t xml:space="preserve">El Nivell de les competències contesten tots els graduats. La Utilitat de les competències només contesten els que treballen actualment o han treballat. </t>
  </si>
  <si>
    <t>* (Nota: inclou graduats que no treballen actualment i els que no han treballat mai)</t>
  </si>
  <si>
    <t xml:space="preserve">Només responen els aturats que busquen feina. </t>
  </si>
  <si>
    <t>Només responen els aturats que NO busquen feina</t>
  </si>
  <si>
    <t>Desv</t>
  </si>
  <si>
    <t>Inactiu</t>
  </si>
  <si>
    <t>.</t>
  </si>
  <si>
    <t>Nivell Formació teòrica</t>
  </si>
  <si>
    <t>Utilitat Formació teòrica</t>
  </si>
  <si>
    <t>Nivell Formació pràctica</t>
  </si>
  <si>
    <t>Utilitat Formació pràctica</t>
  </si>
  <si>
    <t>Nivell Informàtica</t>
  </si>
  <si>
    <t>Utilitat Informàtica</t>
  </si>
  <si>
    <t>Nivell Idiomes</t>
  </si>
  <si>
    <t>Utilitat Idiomes</t>
  </si>
  <si>
    <t>Nivell Habilitats de documentació</t>
  </si>
  <si>
    <t>Utilitat Habilitats de documentació</t>
  </si>
  <si>
    <t>Nivell Gestió</t>
  </si>
  <si>
    <t>Utilitat Gestió</t>
  </si>
  <si>
    <t>Nivell Expressió oral</t>
  </si>
  <si>
    <t>Utilitat Expressió oral</t>
  </si>
  <si>
    <t>Nivell Expressió escrita</t>
  </si>
  <si>
    <t>Utilitat Expressió escrita</t>
  </si>
  <si>
    <t>Nivell Treball en equip</t>
  </si>
  <si>
    <t>Utilitat Treball en equip</t>
  </si>
  <si>
    <t>Nivell Lideratge</t>
  </si>
  <si>
    <t>Utilitat Lideratge</t>
  </si>
  <si>
    <t>Nivell Solució de problemes</t>
  </si>
  <si>
    <t>Utilitat Solució de problemes</t>
  </si>
  <si>
    <t>Nivell Presa de decisions</t>
  </si>
  <si>
    <t>Utilitat Presa de decisions</t>
  </si>
  <si>
    <t>Nivell Creativitat</t>
  </si>
  <si>
    <t>Utilitat Creativitat</t>
  </si>
  <si>
    <t>Nivell Pensament crític</t>
  </si>
  <si>
    <t>Utilitat Pensament crític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</si>
</sst>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###0"/>
    <numFmt numFmtId="165" formatCode="###0.0%"/>
    <numFmt numFmtId="166" formatCode="#,###.00"/>
    <numFmt numFmtId="167" formatCode="0.0%"/>
    <numFmt numFmtId="168" formatCode="###0.00"/>
    <numFmt numFmtId="169" formatCode="####.00"/>
  </numFmts>
  <fonts count="73">
    <font>
      <sz val="11"/>
      <color theme="1"/>
      <name val="Calibri"/>
      <family val="2"/>
      <scheme val="minor"/>
    </font>
    <font>
      <sz val="11"/>
      <color rgb="FF000000"/>
      <name val="Courier New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0"/>
      <name val="Arial"/>
      <family val="2"/>
    </font>
    <font>
      <b/>
      <sz val="26"/>
      <color theme="3"/>
      <name val="Calibri"/>
      <family val="2"/>
      <scheme val="minor"/>
    </font>
    <font>
      <sz val="11"/>
      <name val="Calibri"/>
      <family val="2"/>
      <scheme val="minor"/>
    </font>
    <font>
      <b/>
      <u/>
      <sz val="22"/>
      <color theme="3"/>
      <name val="Calibri"/>
      <family val="2"/>
      <scheme val="minor"/>
    </font>
    <font>
      <u/>
      <sz val="22"/>
      <color theme="1"/>
      <name val="Calibri"/>
      <family val="2"/>
      <scheme val="minor"/>
    </font>
    <font>
      <b/>
      <u/>
      <sz val="16"/>
      <color theme="3"/>
      <name val="Calibri"/>
      <family val="2"/>
      <scheme val="minor"/>
    </font>
    <font>
      <b/>
      <sz val="9"/>
      <color theme="0"/>
      <name val="Arial Bold"/>
      <family val="2"/>
    </font>
    <font>
      <b/>
      <sz val="14"/>
      <color theme="0"/>
      <name val="Arial Bold"/>
      <family val="2"/>
    </font>
    <font>
      <b/>
      <u/>
      <sz val="2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b/>
      <sz val="24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22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2"/>
      <name val="Calibri"/>
      <family val="2"/>
      <scheme val="minor"/>
    </font>
    <font>
      <sz val="9"/>
      <color theme="2"/>
      <name val="Arial"/>
      <family val="2"/>
    </font>
    <font>
      <b/>
      <sz val="9"/>
      <color theme="0"/>
      <name val="Arial Bold"/>
    </font>
    <font>
      <b/>
      <sz val="24"/>
      <name val="Calibri"/>
      <family val="2"/>
      <scheme val="minor"/>
    </font>
    <font>
      <sz val="22"/>
      <name val="Calibri"/>
      <family val="2"/>
      <scheme val="minor"/>
    </font>
    <font>
      <sz val="9"/>
      <color theme="3"/>
      <name val="Arial"/>
      <family val="2"/>
    </font>
    <font>
      <b/>
      <sz val="9"/>
      <color theme="3"/>
      <name val="Arial Bold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9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2"/>
      <color theme="0" tint="-0.499984740745262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1" tint="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11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0" tint="-0.34998626667073579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ck">
        <color indexed="8"/>
      </bottom>
      <diagonal/>
    </border>
    <border>
      <left style="thick">
        <color auto="1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8"/>
      </right>
      <top/>
      <bottom/>
      <diagonal/>
    </border>
    <border>
      <left style="thin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8"/>
      </top>
      <bottom style="thick">
        <color indexed="8"/>
      </bottom>
      <diagonal/>
    </border>
    <border>
      <left style="thick">
        <color auto="1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auto="1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ck">
        <color indexed="8"/>
      </right>
      <top style="thick">
        <color indexed="8"/>
      </top>
      <bottom/>
      <diagonal/>
    </border>
    <border>
      <left/>
      <right style="medium">
        <color auto="1"/>
      </right>
      <top style="thick">
        <color indexed="8"/>
      </top>
      <bottom style="thin">
        <color indexed="8"/>
      </bottom>
      <diagonal/>
    </border>
    <border>
      <left style="medium">
        <color auto="1"/>
      </left>
      <right style="thick">
        <color indexed="8"/>
      </right>
      <top/>
      <bottom/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auto="1"/>
      </right>
      <top style="thick">
        <color indexed="8"/>
      </top>
      <bottom/>
      <diagonal/>
    </border>
    <border>
      <left style="thin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ck">
        <color indexed="8"/>
      </right>
      <top/>
      <bottom style="medium">
        <color auto="1"/>
      </bottom>
      <diagonal/>
    </border>
    <border>
      <left style="thick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</borders>
  <cellStyleXfs count="12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2" applyNumberFormat="0" applyFill="0" applyAlignment="0" applyProtection="0"/>
    <xf numFmtId="0" fontId="4" fillId="3" borderId="0" applyNumberFormat="0" applyBorder="0" applyAlignment="0" applyProtection="0"/>
    <xf numFmtId="9" fontId="2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6" borderId="6" applyNumberFormat="0" applyAlignment="0" applyProtection="0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30" fillId="2" borderId="1"/>
    <xf numFmtId="0" fontId="30" fillId="2" borderId="1"/>
    <xf numFmtId="0" fontId="4" fillId="3" borderId="1" applyNumberFormat="0" applyBorder="0" applyAlignment="0" applyProtection="0"/>
    <xf numFmtId="0" fontId="2" fillId="2" borderId="1"/>
    <xf numFmtId="0" fontId="3" fillId="2" borderId="2" applyNumberFormat="0" applyFill="0" applyAlignment="0" applyProtection="0"/>
    <xf numFmtId="9" fontId="2" fillId="2" borderId="1" applyFont="0" applyFill="0" applyBorder="0" applyAlignment="0" applyProtection="0"/>
    <xf numFmtId="0" fontId="2" fillId="11" borderId="1" applyNumberFormat="0" applyBorder="0" applyAlignment="0" applyProtection="0"/>
    <xf numFmtId="44" fontId="30" fillId="2" borderId="1" applyFont="0" applyFill="0" applyBorder="0" applyAlignment="0" applyProtection="0"/>
    <xf numFmtId="0" fontId="9" fillId="2" borderId="5" applyNumberFormat="0" applyFill="0" applyAlignment="0" applyProtection="0"/>
    <xf numFmtId="0" fontId="3" fillId="2" borderId="1" applyNumberFormat="0" applyFill="0" applyBorder="0" applyAlignment="0" applyProtection="0"/>
    <xf numFmtId="0" fontId="69" fillId="2" borderId="1"/>
  </cellStyleXfs>
  <cellXfs count="505">
    <xf numFmtId="0" fontId="0" fillId="0" borderId="0" xfId="0"/>
    <xf numFmtId="0" fontId="1" fillId="2" borderId="1" xfId="2" applyFont="1" applyFill="1" applyBorder="1"/>
    <xf numFmtId="0" fontId="6" fillId="5" borderId="3" xfId="6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8" fillId="0" borderId="0" xfId="0" applyFont="1"/>
    <xf numFmtId="0" fontId="0" fillId="5" borderId="0" xfId="0" applyFill="1" applyAlignment="1">
      <alignment vertical="center"/>
    </xf>
    <xf numFmtId="0" fontId="4" fillId="0" borderId="1" xfId="0" applyFont="1" applyBorder="1"/>
    <xf numFmtId="0" fontId="3" fillId="5" borderId="1" xfId="6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6" fillId="5" borderId="1" xfId="6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4" fillId="4" borderId="1" xfId="0" applyFont="1" applyFill="1" applyBorder="1"/>
    <xf numFmtId="0" fontId="16" fillId="5" borderId="3" xfId="60" applyFont="1" applyFill="1" applyBorder="1" applyAlignment="1">
      <alignment vertical="center"/>
    </xf>
    <xf numFmtId="0" fontId="17" fillId="5" borderId="3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0" fontId="18" fillId="4" borderId="1" xfId="61" applyFont="1" applyFill="1" applyBorder="1"/>
    <xf numFmtId="0" fontId="21" fillId="4" borderId="1" xfId="61" applyFont="1" applyFill="1" applyBorder="1"/>
    <xf numFmtId="165" fontId="13" fillId="4" borderId="1" xfId="26" applyNumberFormat="1" applyFont="1" applyFill="1" applyBorder="1" applyAlignment="1">
      <alignment horizontal="right" vertical="center"/>
    </xf>
    <xf numFmtId="164" fontId="13" fillId="4" borderId="1" xfId="27" applyNumberFormat="1" applyFont="1" applyFill="1" applyBorder="1" applyAlignment="1">
      <alignment horizontal="right" vertical="center"/>
    </xf>
    <xf numFmtId="165" fontId="13" fillId="4" borderId="1" xfId="30" applyNumberFormat="1" applyFont="1" applyFill="1" applyBorder="1" applyAlignment="1">
      <alignment horizontal="right" vertical="center"/>
    </xf>
    <xf numFmtId="164" fontId="13" fillId="4" borderId="1" xfId="31" applyNumberFormat="1" applyFont="1" applyFill="1" applyBorder="1" applyAlignment="1">
      <alignment horizontal="right" vertical="center"/>
    </xf>
    <xf numFmtId="0" fontId="13" fillId="4" borderId="1" xfId="22" applyFont="1" applyFill="1" applyBorder="1" applyAlignment="1">
      <alignment horizontal="left" vertical="top" wrapText="1"/>
    </xf>
    <xf numFmtId="165" fontId="13" fillId="4" borderId="1" xfId="28" applyNumberFormat="1" applyFont="1" applyFill="1" applyBorder="1" applyAlignment="1">
      <alignment horizontal="right" vertical="center"/>
    </xf>
    <xf numFmtId="0" fontId="13" fillId="4" borderId="1" xfId="23" applyFont="1" applyFill="1" applyBorder="1" applyAlignment="1">
      <alignment horizontal="left" vertical="top" wrapText="1"/>
    </xf>
    <xf numFmtId="165" fontId="13" fillId="4" borderId="1" xfId="32" applyNumberFormat="1" applyFont="1" applyFill="1" applyBorder="1" applyAlignment="1">
      <alignment horizontal="right" vertical="center"/>
    </xf>
    <xf numFmtId="0" fontId="13" fillId="4" borderId="1" xfId="24" applyFont="1" applyFill="1" applyBorder="1" applyAlignment="1">
      <alignment horizontal="left" vertical="top" wrapText="1"/>
    </xf>
    <xf numFmtId="164" fontId="13" fillId="4" borderId="1" xfId="33" applyNumberFormat="1" applyFont="1" applyFill="1" applyBorder="1" applyAlignment="1">
      <alignment horizontal="right" vertical="center"/>
    </xf>
    <xf numFmtId="165" fontId="13" fillId="4" borderId="1" xfId="34" applyNumberFormat="1" applyFont="1" applyFill="1" applyBorder="1" applyAlignment="1">
      <alignment horizontal="right" vertical="center"/>
    </xf>
    <xf numFmtId="164" fontId="13" fillId="4" borderId="1" xfId="35" applyNumberFormat="1" applyFont="1" applyFill="1" applyBorder="1" applyAlignment="1">
      <alignment horizontal="right" vertical="center"/>
    </xf>
    <xf numFmtId="165" fontId="13" fillId="4" borderId="1" xfId="36" applyNumberFormat="1" applyFont="1" applyFill="1" applyBorder="1" applyAlignment="1">
      <alignment horizontal="right" vertical="center"/>
    </xf>
    <xf numFmtId="0" fontId="22" fillId="4" borderId="1" xfId="61" applyFont="1" applyFill="1" applyBorder="1"/>
    <xf numFmtId="0" fontId="20" fillId="4" borderId="1" xfId="1" applyFont="1" applyFill="1" applyBorder="1"/>
    <xf numFmtId="0" fontId="13" fillId="4" borderId="1" xfId="16" applyFont="1" applyFill="1" applyBorder="1" applyAlignment="1">
      <alignment horizontal="center" wrapText="1"/>
    </xf>
    <xf numFmtId="0" fontId="13" fillId="4" borderId="1" xfId="17" applyFont="1" applyFill="1" applyBorder="1" applyAlignment="1">
      <alignment horizontal="center" wrapText="1"/>
    </xf>
    <xf numFmtId="0" fontId="13" fillId="4" borderId="1" xfId="18" applyFont="1" applyFill="1" applyBorder="1" applyAlignment="1">
      <alignment horizontal="center" wrapText="1"/>
    </xf>
    <xf numFmtId="164" fontId="13" fillId="4" borderId="1" xfId="25" applyNumberFormat="1" applyFont="1" applyFill="1" applyBorder="1" applyAlignment="1">
      <alignment horizontal="right" vertical="center"/>
    </xf>
    <xf numFmtId="164" fontId="13" fillId="4" borderId="1" xfId="29" applyNumberFormat="1" applyFont="1" applyFill="1" applyBorder="1" applyAlignment="1">
      <alignment horizontal="right" vertical="center"/>
    </xf>
    <xf numFmtId="0" fontId="13" fillId="4" borderId="1" xfId="14" applyFont="1" applyFill="1" applyBorder="1" applyAlignment="1">
      <alignment horizontal="center" wrapText="1"/>
    </xf>
    <xf numFmtId="164" fontId="13" fillId="4" borderId="1" xfId="39" applyNumberFormat="1" applyFont="1" applyFill="1" applyBorder="1" applyAlignment="1">
      <alignment horizontal="right" vertical="center"/>
    </xf>
    <xf numFmtId="164" fontId="13" fillId="4" borderId="1" xfId="40" applyNumberFormat="1" applyFont="1" applyFill="1" applyBorder="1" applyAlignment="1">
      <alignment horizontal="right" vertical="center"/>
    </xf>
    <xf numFmtId="164" fontId="13" fillId="4" borderId="1" xfId="41" applyNumberFormat="1" applyFont="1" applyFill="1" applyBorder="1" applyAlignment="1">
      <alignment horizontal="right" vertical="center"/>
    </xf>
    <xf numFmtId="4" fontId="13" fillId="4" borderId="1" xfId="42" applyNumberFormat="1" applyFont="1" applyFill="1" applyBorder="1" applyAlignment="1">
      <alignment horizontal="right" vertical="center"/>
    </xf>
    <xf numFmtId="4" fontId="13" fillId="4" borderId="1" xfId="43" applyNumberFormat="1" applyFont="1" applyFill="1" applyBorder="1" applyAlignment="1">
      <alignment horizontal="right" vertical="center"/>
    </xf>
    <xf numFmtId="4" fontId="13" fillId="4" borderId="1" xfId="44" applyNumberFormat="1" applyFont="1" applyFill="1" applyBorder="1" applyAlignment="1">
      <alignment horizontal="right" vertical="center"/>
    </xf>
    <xf numFmtId="4" fontId="13" fillId="4" borderId="1" xfId="45" applyNumberFormat="1" applyFont="1" applyFill="1" applyBorder="1" applyAlignment="1">
      <alignment horizontal="right" vertical="center"/>
    </xf>
    <xf numFmtId="4" fontId="13" fillId="4" borderId="1" xfId="47" applyNumberFormat="1" applyFont="1" applyFill="1" applyBorder="1" applyAlignment="1">
      <alignment horizontal="right" vertical="center"/>
    </xf>
    <xf numFmtId="4" fontId="13" fillId="4" borderId="1" xfId="48" applyNumberFormat="1" applyFont="1" applyFill="1" applyBorder="1" applyAlignment="1">
      <alignment horizontal="right" vertical="center"/>
    </xf>
    <xf numFmtId="4" fontId="13" fillId="4" borderId="1" xfId="49" applyNumberFormat="1" applyFont="1" applyFill="1" applyBorder="1" applyAlignment="1">
      <alignment horizontal="right" vertical="center"/>
    </xf>
    <xf numFmtId="4" fontId="13" fillId="4" borderId="1" xfId="50" applyNumberFormat="1" applyFont="1" applyFill="1" applyBorder="1" applyAlignment="1">
      <alignment horizontal="right" vertical="center"/>
    </xf>
    <xf numFmtId="4" fontId="13" fillId="4" borderId="1" xfId="51" applyNumberFormat="1" applyFont="1" applyFill="1" applyBorder="1" applyAlignment="1">
      <alignment horizontal="right" vertical="center"/>
    </xf>
    <xf numFmtId="166" fontId="13" fillId="4" borderId="1" xfId="53" applyNumberFormat="1" applyFont="1" applyFill="1" applyBorder="1" applyAlignment="1">
      <alignment horizontal="right" vertical="center"/>
    </xf>
    <xf numFmtId="166" fontId="13" fillId="4" borderId="1" xfId="46" applyNumberFormat="1" applyFont="1" applyFill="1" applyBorder="1" applyAlignment="1">
      <alignment horizontal="right" vertical="center"/>
    </xf>
    <xf numFmtId="166" fontId="13" fillId="4" borderId="1" xfId="54" applyNumberFormat="1" applyFont="1" applyFill="1" applyBorder="1" applyAlignment="1">
      <alignment horizontal="right" vertical="center"/>
    </xf>
    <xf numFmtId="166" fontId="13" fillId="4" borderId="1" xfId="55" applyNumberFormat="1" applyFont="1" applyFill="1" applyBorder="1" applyAlignment="1">
      <alignment horizontal="right" vertical="center"/>
    </xf>
    <xf numFmtId="0" fontId="0" fillId="2" borderId="0" xfId="0" applyFill="1"/>
    <xf numFmtId="0" fontId="23" fillId="2" borderId="0" xfId="0" applyFont="1" applyFill="1" applyAlignment="1">
      <alignment horizontal="center"/>
    </xf>
    <xf numFmtId="0" fontId="24" fillId="8" borderId="0" xfId="0" applyFont="1" applyFill="1"/>
    <xf numFmtId="0" fontId="25" fillId="8" borderId="0" xfId="0" applyFont="1" applyFill="1"/>
    <xf numFmtId="0" fontId="24" fillId="2" borderId="0" xfId="0" applyFont="1" applyFill="1"/>
    <xf numFmtId="0" fontId="25" fillId="2" borderId="0" xfId="0" applyFont="1" applyFill="1"/>
    <xf numFmtId="0" fontId="26" fillId="2" borderId="7" xfId="0" applyFont="1" applyFill="1" applyBorder="1"/>
    <xf numFmtId="0" fontId="25" fillId="2" borderId="7" xfId="0" applyFont="1" applyFill="1" applyBorder="1"/>
    <xf numFmtId="0" fontId="0" fillId="0" borderId="7" xfId="0" applyBorder="1"/>
    <xf numFmtId="0" fontId="26" fillId="2" borderId="0" xfId="0" applyFont="1" applyFill="1"/>
    <xf numFmtId="0" fontId="10" fillId="9" borderId="8" xfId="64" applyFill="1" applyBorder="1" applyAlignment="1">
      <alignment horizontal="center"/>
    </xf>
    <xf numFmtId="0" fontId="27" fillId="9" borderId="8" xfId="64" applyFont="1" applyFill="1" applyBorder="1" applyAlignment="1">
      <alignment horizontal="center"/>
    </xf>
    <xf numFmtId="0" fontId="0" fillId="0" borderId="0" xfId="0" applyAlignme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7" fontId="0" fillId="0" borderId="12" xfId="62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67" fontId="12" fillId="0" borderId="17" xfId="62" applyNumberFormat="1" applyFont="1" applyBorder="1" applyAlignment="1">
      <alignment horizontal="center"/>
    </xf>
    <xf numFmtId="167" fontId="12" fillId="0" borderId="18" xfId="62" applyNumberFormat="1" applyFont="1" applyBorder="1" applyAlignment="1">
      <alignment horizontal="center"/>
    </xf>
    <xf numFmtId="0" fontId="28" fillId="4" borderId="1" xfId="61" applyFont="1" applyFill="1" applyBorder="1"/>
    <xf numFmtId="0" fontId="29" fillId="5" borderId="0" xfId="0" applyFont="1" applyFill="1" applyAlignment="1">
      <alignment vertical="center"/>
    </xf>
    <xf numFmtId="0" fontId="13" fillId="4" borderId="1" xfId="21" applyFont="1" applyFill="1" applyBorder="1" applyAlignment="1">
      <alignment horizontal="left" vertical="top" wrapText="1"/>
    </xf>
    <xf numFmtId="0" fontId="13" fillId="4" borderId="1" xfId="78" applyFont="1" applyFill="1" applyBorder="1" applyAlignment="1">
      <alignment horizontal="left" vertical="center" wrapText="1"/>
    </xf>
    <xf numFmtId="165" fontId="13" fillId="4" borderId="1" xfId="80" applyNumberFormat="1" applyFont="1" applyFill="1" applyBorder="1" applyAlignment="1">
      <alignment horizontal="right" vertical="center"/>
    </xf>
    <xf numFmtId="165" fontId="13" fillId="4" borderId="1" xfId="82" applyNumberFormat="1" applyFont="1" applyFill="1" applyBorder="1" applyAlignment="1">
      <alignment horizontal="right" vertical="center"/>
    </xf>
    <xf numFmtId="164" fontId="13" fillId="4" borderId="1" xfId="81" applyNumberFormat="1" applyFont="1" applyFill="1" applyBorder="1" applyAlignment="1">
      <alignment horizontal="right" vertical="center"/>
    </xf>
    <xf numFmtId="0" fontId="13" fillId="4" borderId="1" xfId="83" applyFont="1" applyFill="1" applyBorder="1" applyAlignment="1">
      <alignment horizontal="left" vertical="center" wrapText="1"/>
    </xf>
    <xf numFmtId="165" fontId="13" fillId="4" borderId="1" xfId="85" applyNumberFormat="1" applyFont="1" applyFill="1" applyBorder="1" applyAlignment="1">
      <alignment horizontal="right" vertical="center"/>
    </xf>
    <xf numFmtId="165" fontId="13" fillId="4" borderId="1" xfId="87" applyNumberFormat="1" applyFont="1" applyFill="1" applyBorder="1" applyAlignment="1">
      <alignment horizontal="right" vertical="center"/>
    </xf>
    <xf numFmtId="164" fontId="13" fillId="4" borderId="1" xfId="86" applyNumberFormat="1" applyFont="1" applyFill="1" applyBorder="1" applyAlignment="1">
      <alignment horizontal="right" vertical="center"/>
    </xf>
    <xf numFmtId="0" fontId="13" fillId="4" borderId="1" xfId="88" applyFont="1" applyFill="1" applyBorder="1" applyAlignment="1">
      <alignment horizontal="left" vertical="center" wrapText="1"/>
    </xf>
    <xf numFmtId="164" fontId="13" fillId="4" borderId="1" xfId="89" applyNumberFormat="1" applyFont="1" applyFill="1" applyBorder="1" applyAlignment="1">
      <alignment horizontal="right" vertical="center"/>
    </xf>
    <xf numFmtId="165" fontId="13" fillId="4" borderId="1" xfId="90" applyNumberFormat="1" applyFont="1" applyFill="1" applyBorder="1" applyAlignment="1">
      <alignment horizontal="right" vertical="center"/>
    </xf>
    <xf numFmtId="164" fontId="13" fillId="4" borderId="1" xfId="91" applyNumberFormat="1" applyFont="1" applyFill="1" applyBorder="1" applyAlignment="1">
      <alignment horizontal="right" vertical="center"/>
    </xf>
    <xf numFmtId="165" fontId="13" fillId="4" borderId="1" xfId="92" applyNumberFormat="1" applyFont="1" applyFill="1" applyBorder="1" applyAlignment="1">
      <alignment horizontal="right" vertical="center"/>
    </xf>
    <xf numFmtId="0" fontId="13" fillId="4" borderId="1" xfId="8" applyFont="1" applyFill="1" applyBorder="1" applyAlignment="1">
      <alignment horizontal="left" wrapText="1"/>
    </xf>
    <xf numFmtId="0" fontId="13" fillId="4" borderId="1" xfId="9" applyFont="1" applyFill="1" applyBorder="1" applyAlignment="1">
      <alignment horizontal="left" wrapText="1"/>
    </xf>
    <xf numFmtId="0" fontId="19" fillId="4" borderId="1" xfId="3" applyFont="1" applyFill="1" applyBorder="1" applyAlignment="1">
      <alignment horizontal="center" vertical="center" wrapText="1"/>
    </xf>
    <xf numFmtId="0" fontId="31" fillId="4" borderId="19" xfId="61" applyFont="1" applyFill="1" applyBorder="1"/>
    <xf numFmtId="0" fontId="15" fillId="0" borderId="19" xfId="0" applyFont="1" applyBorder="1"/>
    <xf numFmtId="0" fontId="31" fillId="4" borderId="1" xfId="61" applyFont="1" applyFill="1" applyBorder="1"/>
    <xf numFmtId="0" fontId="32" fillId="4" borderId="19" xfId="61" applyFont="1" applyFill="1" applyBorder="1"/>
    <xf numFmtId="0" fontId="33" fillId="5" borderId="19" xfId="0" applyFont="1" applyFill="1" applyBorder="1" applyAlignment="1">
      <alignment vertical="center"/>
    </xf>
    <xf numFmtId="0" fontId="34" fillId="4" borderId="19" xfId="61" applyFont="1" applyFill="1" applyBorder="1"/>
    <xf numFmtId="0" fontId="35" fillId="4" borderId="19" xfId="61" applyFont="1" applyFill="1" applyBorder="1"/>
    <xf numFmtId="0" fontId="33" fillId="0" borderId="0" xfId="0" applyFont="1"/>
    <xf numFmtId="0" fontId="33" fillId="5" borderId="0" xfId="0" applyFont="1" applyFill="1" applyAlignment="1">
      <alignment vertical="center"/>
    </xf>
    <xf numFmtId="0" fontId="34" fillId="4" borderId="1" xfId="61" applyFont="1" applyFill="1" applyBorder="1"/>
    <xf numFmtId="0" fontId="35" fillId="4" borderId="1" xfId="61" applyFont="1" applyFill="1" applyBorder="1"/>
    <xf numFmtId="0" fontId="18" fillId="5" borderId="1" xfId="60" applyFont="1" applyFill="1" applyBorder="1" applyAlignment="1">
      <alignment vertical="center"/>
    </xf>
    <xf numFmtId="0" fontId="19" fillId="4" borderId="1" xfId="3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9" fontId="4" fillId="4" borderId="1" xfId="62" applyFont="1" applyFill="1" applyBorder="1" applyAlignment="1">
      <alignment vertical="center"/>
    </xf>
    <xf numFmtId="0" fontId="4" fillId="0" borderId="0" xfId="0" applyFont="1"/>
    <xf numFmtId="0" fontId="36" fillId="5" borderId="1" xfId="60" applyFont="1" applyFill="1" applyBorder="1" applyAlignment="1">
      <alignment vertical="center"/>
    </xf>
    <xf numFmtId="0" fontId="37" fillId="4" borderId="1" xfId="0" applyFont="1" applyFill="1" applyBorder="1"/>
    <xf numFmtId="0" fontId="38" fillId="4" borderId="1" xfId="78" applyFont="1" applyFill="1" applyBorder="1" applyAlignment="1">
      <alignment horizontal="left" vertical="center" wrapText="1"/>
    </xf>
    <xf numFmtId="0" fontId="38" fillId="4" borderId="1" xfId="83" applyFont="1" applyFill="1" applyBorder="1" applyAlignment="1">
      <alignment horizontal="left" vertical="center" wrapText="1"/>
    </xf>
    <xf numFmtId="0" fontId="19" fillId="4" borderId="1" xfId="3" applyFont="1" applyFill="1" applyBorder="1" applyAlignment="1">
      <alignment horizontal="center" vertical="center" wrapText="1"/>
    </xf>
    <xf numFmtId="0" fontId="13" fillId="4" borderId="1" xfId="4" applyFont="1" applyFill="1" applyBorder="1" applyAlignment="1">
      <alignment horizontal="left" wrapText="1"/>
    </xf>
    <xf numFmtId="0" fontId="13" fillId="4" borderId="1" xfId="5" applyFont="1" applyFill="1" applyBorder="1" applyAlignment="1">
      <alignment horizontal="left" wrapText="1"/>
    </xf>
    <xf numFmtId="0" fontId="13" fillId="4" borderId="1" xfId="6" applyFont="1" applyFill="1" applyBorder="1" applyAlignment="1">
      <alignment horizontal="left" wrapText="1"/>
    </xf>
    <xf numFmtId="0" fontId="13" fillId="4" borderId="1" xfId="7" applyFont="1" applyFill="1" applyBorder="1" applyAlignment="1">
      <alignment horizontal="left" wrapText="1"/>
    </xf>
    <xf numFmtId="0" fontId="13" fillId="4" borderId="1" xfId="8" applyFont="1" applyFill="1" applyBorder="1" applyAlignment="1">
      <alignment horizontal="left" wrapText="1"/>
    </xf>
    <xf numFmtId="0" fontId="13" fillId="4" borderId="1" xfId="9" applyFont="1" applyFill="1" applyBorder="1" applyAlignment="1">
      <alignment horizontal="left" wrapText="1"/>
    </xf>
    <xf numFmtId="0" fontId="13" fillId="4" borderId="1" xfId="10" applyFont="1" applyFill="1" applyBorder="1" applyAlignment="1">
      <alignment horizontal="center" wrapText="1"/>
    </xf>
    <xf numFmtId="0" fontId="13" fillId="4" borderId="1" xfId="11" applyFont="1" applyFill="1" applyBorder="1" applyAlignment="1">
      <alignment horizontal="center" wrapText="1"/>
    </xf>
    <xf numFmtId="0" fontId="13" fillId="4" borderId="1" xfId="12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13" fillId="4" borderId="1" xfId="14" applyFont="1" applyFill="1" applyBorder="1" applyAlignment="1">
      <alignment horizontal="center" wrapText="1"/>
    </xf>
    <xf numFmtId="0" fontId="13" fillId="4" borderId="1" xfId="15" applyFont="1" applyFill="1" applyBorder="1" applyAlignment="1">
      <alignment horizontal="center" wrapText="1"/>
    </xf>
    <xf numFmtId="0" fontId="13" fillId="4" borderId="1" xfId="67" applyFont="1" applyFill="1" applyBorder="1" applyAlignment="1">
      <alignment horizontal="center" vertical="center" wrapText="1"/>
    </xf>
    <xf numFmtId="0" fontId="13" fillId="4" borderId="1" xfId="71" applyFont="1" applyFill="1" applyBorder="1" applyAlignment="1">
      <alignment vertical="center" wrapText="1"/>
    </xf>
    <xf numFmtId="0" fontId="13" fillId="4" borderId="1" xfId="76" applyFont="1" applyFill="1" applyBorder="1" applyAlignment="1">
      <alignment horizontal="center" vertical="center" wrapText="1"/>
    </xf>
    <xf numFmtId="0" fontId="13" fillId="4" borderId="1" xfId="113" applyFont="1" applyFill="1" applyBorder="1" applyAlignment="1">
      <alignment horizontal="left" vertical="top" wrapText="1"/>
    </xf>
    <xf numFmtId="165" fontId="13" fillId="4" borderId="1" xfId="113" applyNumberFormat="1" applyFont="1" applyFill="1" applyBorder="1" applyAlignment="1">
      <alignment horizontal="right" vertical="top"/>
    </xf>
    <xf numFmtId="4" fontId="13" fillId="4" borderId="1" xfId="96" applyNumberFormat="1" applyFont="1" applyFill="1" applyBorder="1" applyAlignment="1">
      <alignment horizontal="right" vertical="center"/>
    </xf>
    <xf numFmtId="4" fontId="13" fillId="4" borderId="1" xfId="98" applyNumberFormat="1" applyFont="1" applyFill="1" applyBorder="1" applyAlignment="1">
      <alignment horizontal="right" vertical="center"/>
    </xf>
    <xf numFmtId="0" fontId="39" fillId="4" borderId="1" xfId="114" applyFont="1" applyFill="1" applyBorder="1" applyAlignment="1">
      <alignment horizontal="center" vertical="center" wrapText="1"/>
    </xf>
    <xf numFmtId="0" fontId="13" fillId="4" borderId="1" xfId="114" applyFont="1" applyFill="1" applyBorder="1" applyAlignment="1">
      <alignment horizontal="left" vertical="top" wrapText="1"/>
    </xf>
    <xf numFmtId="168" fontId="13" fillId="4" borderId="1" xfId="114" applyNumberFormat="1" applyFont="1" applyFill="1" applyBorder="1" applyAlignment="1">
      <alignment horizontal="right" vertical="top"/>
    </xf>
    <xf numFmtId="169" fontId="13" fillId="4" borderId="1" xfId="114" applyNumberFormat="1" applyFont="1" applyFill="1" applyBorder="1" applyAlignment="1">
      <alignment horizontal="right" vertical="top"/>
    </xf>
    <xf numFmtId="0" fontId="40" fillId="4" borderId="1" xfId="61" applyFont="1" applyFill="1" applyBorder="1"/>
    <xf numFmtId="0" fontId="15" fillId="5" borderId="1" xfId="0" applyFont="1" applyFill="1" applyBorder="1" applyAlignment="1">
      <alignment vertical="center"/>
    </xf>
    <xf numFmtId="0" fontId="41" fillId="4" borderId="1" xfId="61" applyFont="1" applyFill="1" applyBorder="1"/>
    <xf numFmtId="0" fontId="15" fillId="0" borderId="1" xfId="0" applyFont="1" applyBorder="1"/>
    <xf numFmtId="0" fontId="33" fillId="0" borderId="19" xfId="0" applyFont="1" applyBorder="1"/>
    <xf numFmtId="0" fontId="33" fillId="4" borderId="1" xfId="0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13" fillId="4" borderId="1" xfId="31" applyFont="1" applyFill="1" applyBorder="1" applyAlignment="1">
      <alignment horizontal="right" vertical="center"/>
    </xf>
    <xf numFmtId="0" fontId="13" fillId="4" borderId="1" xfId="32" applyFont="1" applyFill="1" applyBorder="1" applyAlignment="1">
      <alignment horizontal="right" vertical="center"/>
    </xf>
    <xf numFmtId="0" fontId="13" fillId="4" borderId="1" xfId="35" applyFont="1" applyFill="1" applyBorder="1" applyAlignment="1">
      <alignment horizontal="right" vertical="center"/>
    </xf>
    <xf numFmtId="0" fontId="13" fillId="4" borderId="1" xfId="36" applyFont="1" applyFill="1" applyBorder="1" applyAlignment="1">
      <alignment horizontal="right" vertical="center"/>
    </xf>
    <xf numFmtId="164" fontId="4" fillId="4" borderId="1" xfId="0" applyNumberFormat="1" applyFont="1" applyFill="1" applyBorder="1"/>
    <xf numFmtId="165" fontId="4" fillId="4" borderId="1" xfId="0" applyNumberFormat="1" applyFont="1" applyFill="1" applyBorder="1"/>
    <xf numFmtId="0" fontId="42" fillId="4" borderId="1" xfId="31" applyFont="1" applyFill="1" applyBorder="1" applyAlignment="1">
      <alignment horizontal="right" vertical="center"/>
    </xf>
    <xf numFmtId="164" fontId="33" fillId="4" borderId="1" xfId="0" applyNumberFormat="1" applyFont="1" applyFill="1" applyBorder="1"/>
    <xf numFmtId="165" fontId="33" fillId="4" borderId="1" xfId="0" applyNumberFormat="1" applyFont="1" applyFill="1" applyBorder="1"/>
    <xf numFmtId="10" fontId="33" fillId="4" borderId="1" xfId="0" applyNumberFormat="1" applyFont="1" applyFill="1" applyBorder="1"/>
    <xf numFmtId="164" fontId="43" fillId="4" borderId="1" xfId="3" applyNumberFormat="1" applyFont="1" applyFill="1" applyBorder="1" applyAlignment="1">
      <alignment horizontal="center" vertical="center" wrapText="1"/>
    </xf>
    <xf numFmtId="165" fontId="43" fillId="4" borderId="1" xfId="3" applyNumberFormat="1" applyFont="1" applyFill="1" applyBorder="1" applyAlignment="1">
      <alignment horizontal="center" vertical="center" wrapText="1"/>
    </xf>
    <xf numFmtId="10" fontId="13" fillId="4" borderId="1" xfId="82" applyNumberFormat="1" applyFont="1" applyFill="1" applyBorder="1" applyAlignment="1">
      <alignment horizontal="right" vertical="center"/>
    </xf>
    <xf numFmtId="165" fontId="13" fillId="4" borderId="1" xfId="113" applyNumberFormat="1" applyFont="1" applyFill="1" applyBorder="1" applyAlignment="1">
      <alignment horizontal="right" vertical="center"/>
    </xf>
    <xf numFmtId="164" fontId="13" fillId="4" borderId="1" xfId="113" applyNumberFormat="1" applyFont="1" applyFill="1" applyBorder="1" applyAlignment="1">
      <alignment horizontal="right" vertical="center"/>
    </xf>
    <xf numFmtId="0" fontId="0" fillId="0" borderId="1" xfId="0" applyFont="1" applyBorder="1"/>
    <xf numFmtId="10" fontId="4" fillId="0" borderId="1" xfId="0" applyNumberFormat="1" applyFont="1" applyBorder="1"/>
    <xf numFmtId="0" fontId="15" fillId="0" borderId="0" xfId="0" applyFont="1"/>
    <xf numFmtId="0" fontId="45" fillId="0" borderId="20" xfId="0" applyFont="1" applyBorder="1" applyAlignment="1">
      <alignment horizontal="left" vertical="top" wrapText="1"/>
    </xf>
    <xf numFmtId="164" fontId="45" fillId="0" borderId="32" xfId="0" applyNumberFormat="1" applyFont="1" applyBorder="1" applyAlignment="1">
      <alignment horizontal="right" vertical="top"/>
    </xf>
    <xf numFmtId="165" fontId="45" fillId="0" borderId="33" xfId="0" applyNumberFormat="1" applyFont="1" applyBorder="1" applyAlignment="1">
      <alignment horizontal="right" vertical="top"/>
    </xf>
    <xf numFmtId="164" fontId="45" fillId="0" borderId="33" xfId="0" applyNumberFormat="1" applyFont="1" applyBorder="1" applyAlignment="1">
      <alignment horizontal="right" vertical="top"/>
    </xf>
    <xf numFmtId="165" fontId="45" fillId="0" borderId="34" xfId="0" applyNumberFormat="1" applyFont="1" applyBorder="1" applyAlignment="1">
      <alignment horizontal="right" vertical="top"/>
    </xf>
    <xf numFmtId="0" fontId="45" fillId="0" borderId="28" xfId="0" applyFont="1" applyBorder="1" applyAlignment="1">
      <alignment horizontal="left" vertical="top" wrapText="1"/>
    </xf>
    <xf numFmtId="164" fontId="45" fillId="0" borderId="35" xfId="0" applyNumberFormat="1" applyFont="1" applyBorder="1" applyAlignment="1">
      <alignment horizontal="right" vertical="top"/>
    </xf>
    <xf numFmtId="165" fontId="45" fillId="0" borderId="36" xfId="0" applyNumberFormat="1" applyFont="1" applyBorder="1" applyAlignment="1">
      <alignment horizontal="right" vertical="top"/>
    </xf>
    <xf numFmtId="164" fontId="45" fillId="0" borderId="36" xfId="0" applyNumberFormat="1" applyFont="1" applyBorder="1" applyAlignment="1">
      <alignment horizontal="right" vertical="top"/>
    </xf>
    <xf numFmtId="165" fontId="45" fillId="0" borderId="37" xfId="0" applyNumberFormat="1" applyFont="1" applyBorder="1" applyAlignment="1">
      <alignment horizontal="right" vertical="top"/>
    </xf>
    <xf numFmtId="4" fontId="45" fillId="0" borderId="33" xfId="0" applyNumberFormat="1" applyFont="1" applyBorder="1" applyAlignment="1">
      <alignment horizontal="right" vertical="top"/>
    </xf>
    <xf numFmtId="4" fontId="45" fillId="0" borderId="34" xfId="0" applyNumberFormat="1" applyFont="1" applyBorder="1" applyAlignment="1">
      <alignment horizontal="right" vertical="top"/>
    </xf>
    <xf numFmtId="4" fontId="45" fillId="0" borderId="36" xfId="0" applyNumberFormat="1" applyFont="1" applyBorder="1" applyAlignment="1">
      <alignment horizontal="right" vertical="top"/>
    </xf>
    <xf numFmtId="4" fontId="45" fillId="0" borderId="37" xfId="0" applyNumberFormat="1" applyFont="1" applyBorder="1" applyAlignment="1">
      <alignment horizontal="right" vertical="top"/>
    </xf>
    <xf numFmtId="0" fontId="46" fillId="10" borderId="29" xfId="0" applyFont="1" applyFill="1" applyBorder="1" applyAlignment="1">
      <alignment horizontal="center" vertical="center" wrapText="1"/>
    </xf>
    <xf numFmtId="0" fontId="46" fillId="10" borderId="30" xfId="0" applyFont="1" applyFill="1" applyBorder="1" applyAlignment="1">
      <alignment horizontal="center" vertical="center" wrapText="1"/>
    </xf>
    <xf numFmtId="0" fontId="46" fillId="10" borderId="3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3" fillId="4" borderId="1" xfId="11" applyFont="1" applyFill="1" applyBorder="1" applyAlignment="1">
      <alignment horizontal="center" wrapText="1"/>
    </xf>
    <xf numFmtId="0" fontId="13" fillId="4" borderId="1" xfId="20" applyFont="1" applyFill="1" applyBorder="1" applyAlignment="1">
      <alignment horizontal="left" vertical="top" wrapText="1"/>
    </xf>
    <xf numFmtId="0" fontId="13" fillId="4" borderId="1" xfId="21" applyFont="1" applyFill="1" applyBorder="1" applyAlignment="1">
      <alignment horizontal="left" vertical="top" wrapText="1"/>
    </xf>
    <xf numFmtId="0" fontId="13" fillId="4" borderId="1" xfId="14" applyFont="1" applyFill="1" applyBorder="1" applyAlignment="1">
      <alignment horizontal="center" wrapText="1"/>
    </xf>
    <xf numFmtId="0" fontId="19" fillId="4" borderId="1" xfId="3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top" wrapText="1"/>
    </xf>
    <xf numFmtId="164" fontId="45" fillId="0" borderId="1" xfId="0" applyNumberFormat="1" applyFont="1" applyBorder="1" applyAlignment="1">
      <alignment horizontal="right" vertical="top"/>
    </xf>
    <xf numFmtId="165" fontId="45" fillId="0" borderId="1" xfId="0" applyNumberFormat="1" applyFont="1" applyBorder="1" applyAlignment="1">
      <alignment horizontal="right" vertical="top"/>
    </xf>
    <xf numFmtId="0" fontId="32" fillId="4" borderId="4" xfId="61" applyFont="1" applyFill="1" applyBorder="1"/>
    <xf numFmtId="4" fontId="45" fillId="0" borderId="1" xfId="0" applyNumberFormat="1" applyFont="1" applyBorder="1" applyAlignment="1">
      <alignment horizontal="right" vertical="top"/>
    </xf>
    <xf numFmtId="0" fontId="13" fillId="4" borderId="1" xfId="14" applyFont="1" applyFill="1" applyBorder="1" applyAlignment="1">
      <alignment horizontal="center" wrapText="1"/>
    </xf>
    <xf numFmtId="0" fontId="19" fillId="4" borderId="1" xfId="3" applyFont="1" applyFill="1" applyBorder="1" applyAlignment="1">
      <alignment horizontal="center" vertical="center" wrapText="1"/>
    </xf>
    <xf numFmtId="0" fontId="13" fillId="4" borderId="1" xfId="4" applyFont="1" applyFill="1" applyBorder="1" applyAlignment="1">
      <alignment horizontal="left" wrapText="1"/>
    </xf>
    <xf numFmtId="0" fontId="13" fillId="4" borderId="1" xfId="6" applyFont="1" applyFill="1" applyBorder="1" applyAlignment="1">
      <alignment horizontal="left" wrapText="1"/>
    </xf>
    <xf numFmtId="0" fontId="13" fillId="4" borderId="1" xfId="8" applyFont="1" applyFill="1" applyBorder="1" applyAlignment="1">
      <alignment horizontal="left" wrapText="1"/>
    </xf>
    <xf numFmtId="0" fontId="13" fillId="4" borderId="1" xfId="11" applyFont="1" applyFill="1" applyBorder="1" applyAlignment="1">
      <alignment horizontal="center" wrapText="1"/>
    </xf>
    <xf numFmtId="9" fontId="4" fillId="0" borderId="1" xfId="62" applyFont="1" applyBorder="1"/>
    <xf numFmtId="9" fontId="4" fillId="0" borderId="0" xfId="62" applyFont="1"/>
    <xf numFmtId="0" fontId="13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right" vertical="top"/>
    </xf>
    <xf numFmtId="165" fontId="19" fillId="4" borderId="1" xfId="3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top"/>
    </xf>
    <xf numFmtId="0" fontId="13" fillId="2" borderId="1" xfId="114" applyFont="1" applyBorder="1" applyAlignment="1">
      <alignment horizontal="left" vertical="top" wrapText="1"/>
    </xf>
    <xf numFmtId="169" fontId="13" fillId="2" borderId="1" xfId="114" applyNumberFormat="1" applyFont="1" applyBorder="1" applyAlignment="1">
      <alignment horizontal="right" vertical="top"/>
    </xf>
    <xf numFmtId="168" fontId="13" fillId="2" borderId="1" xfId="114" applyNumberFormat="1" applyFont="1" applyBorder="1" applyAlignment="1">
      <alignment horizontal="right" vertical="top"/>
    </xf>
    <xf numFmtId="9" fontId="4" fillId="4" borderId="1" xfId="62" applyFont="1" applyFill="1" applyBorder="1"/>
    <xf numFmtId="164" fontId="13" fillId="0" borderId="1" xfId="0" applyNumberFormat="1" applyFont="1" applyBorder="1" applyAlignment="1">
      <alignment horizontal="right" vertical="top"/>
    </xf>
    <xf numFmtId="0" fontId="45" fillId="0" borderId="24" xfId="0" applyFont="1" applyBorder="1" applyAlignment="1">
      <alignment horizontal="left" vertical="top" wrapText="1"/>
    </xf>
    <xf numFmtId="164" fontId="45" fillId="0" borderId="43" xfId="0" applyNumberFormat="1" applyFont="1" applyBorder="1" applyAlignment="1">
      <alignment horizontal="right" vertical="top"/>
    </xf>
    <xf numFmtId="165" fontId="45" fillId="0" borderId="44" xfId="0" applyNumberFormat="1" applyFont="1" applyBorder="1" applyAlignment="1">
      <alignment horizontal="right" vertical="top"/>
    </xf>
    <xf numFmtId="164" fontId="45" fillId="0" borderId="44" xfId="0" applyNumberFormat="1" applyFont="1" applyBorder="1" applyAlignment="1">
      <alignment horizontal="right" vertical="top"/>
    </xf>
    <xf numFmtId="165" fontId="45" fillId="0" borderId="45" xfId="0" applyNumberFormat="1" applyFont="1" applyBorder="1" applyAlignment="1">
      <alignment horizontal="right" vertical="top"/>
    </xf>
    <xf numFmtId="4" fontId="45" fillId="0" borderId="44" xfId="0" applyNumberFormat="1" applyFont="1" applyBorder="1" applyAlignment="1">
      <alignment horizontal="right" vertical="top"/>
    </xf>
    <xf numFmtId="166" fontId="45" fillId="0" borderId="44" xfId="0" applyNumberFormat="1" applyFont="1" applyBorder="1" applyAlignment="1">
      <alignment horizontal="right" vertical="top"/>
    </xf>
    <xf numFmtId="166" fontId="45" fillId="0" borderId="45" xfId="0" applyNumberFormat="1" applyFont="1" applyBorder="1" applyAlignment="1">
      <alignment horizontal="right" vertical="top"/>
    </xf>
    <xf numFmtId="4" fontId="45" fillId="0" borderId="45" xfId="0" applyNumberFormat="1" applyFont="1" applyBorder="1" applyAlignment="1">
      <alignment horizontal="right" vertical="top"/>
    </xf>
    <xf numFmtId="164" fontId="47" fillId="2" borderId="42" xfId="0" applyNumberFormat="1" applyFont="1" applyFill="1" applyBorder="1" applyAlignment="1">
      <alignment horizontal="right" vertical="top"/>
    </xf>
    <xf numFmtId="0" fontId="47" fillId="0" borderId="1" xfId="0" applyFont="1" applyBorder="1" applyAlignment="1">
      <alignment horizontal="left" vertical="top"/>
    </xf>
    <xf numFmtId="0" fontId="15" fillId="9" borderId="47" xfId="61" applyFont="1" applyFill="1" applyBorder="1" applyAlignment="1">
      <alignment horizontal="left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5" fillId="9" borderId="46" xfId="61" applyFont="1" applyFill="1" applyBorder="1" applyAlignment="1">
      <alignment horizontal="left"/>
    </xf>
    <xf numFmtId="0" fontId="0" fillId="0" borderId="32" xfId="0" applyBorder="1"/>
    <xf numFmtId="0" fontId="0" fillId="0" borderId="43" xfId="0" applyBorder="1"/>
    <xf numFmtId="0" fontId="0" fillId="0" borderId="35" xfId="0" applyBorder="1"/>
    <xf numFmtId="9" fontId="0" fillId="0" borderId="34" xfId="62" applyFont="1" applyBorder="1"/>
    <xf numFmtId="9" fontId="0" fillId="0" borderId="45" xfId="62" applyFont="1" applyBorder="1"/>
    <xf numFmtId="9" fontId="0" fillId="0" borderId="37" xfId="62" applyFont="1" applyBorder="1"/>
    <xf numFmtId="0" fontId="13" fillId="4" borderId="1" xfId="34" applyFont="1" applyFill="1" applyBorder="1" applyAlignment="1">
      <alignment horizontal="right" vertical="center"/>
    </xf>
    <xf numFmtId="0" fontId="48" fillId="0" borderId="1" xfId="0" applyFont="1" applyBorder="1" applyAlignment="1">
      <alignment horizontal="left" vertical="top" wrapText="1"/>
    </xf>
    <xf numFmtId="165" fontId="48" fillId="0" borderId="1" xfId="0" applyNumberFormat="1" applyFont="1" applyBorder="1" applyAlignment="1">
      <alignment horizontal="right" vertical="top"/>
    </xf>
    <xf numFmtId="0" fontId="13" fillId="2" borderId="1" xfId="114" applyFont="1" applyBorder="1" applyAlignment="1">
      <alignment wrapText="1"/>
    </xf>
    <xf numFmtId="0" fontId="13" fillId="2" borderId="1" xfId="114" applyFont="1" applyBorder="1" applyAlignment="1">
      <alignment horizontal="center" wrapText="1"/>
    </xf>
    <xf numFmtId="0" fontId="5" fillId="2" borderId="1" xfId="115" applyFont="1" applyFill="1" applyAlignment="1">
      <alignment vertical="center"/>
    </xf>
    <xf numFmtId="0" fontId="5" fillId="3" borderId="1" xfId="115" applyFont="1" applyAlignment="1">
      <alignment vertical="center"/>
    </xf>
    <xf numFmtId="0" fontId="2" fillId="2" borderId="1" xfId="116" applyFill="1" applyAlignment="1">
      <alignment vertical="center"/>
    </xf>
    <xf numFmtId="0" fontId="2" fillId="5" borderId="1" xfId="116" applyFill="1" applyAlignment="1">
      <alignment vertical="center"/>
    </xf>
    <xf numFmtId="0" fontId="2" fillId="5" borderId="1" xfId="116" applyFill="1" applyBorder="1" applyAlignment="1">
      <alignment vertical="center"/>
    </xf>
    <xf numFmtId="0" fontId="3" fillId="5" borderId="1" xfId="117" applyFill="1" applyBorder="1" applyAlignment="1">
      <alignment vertical="center"/>
    </xf>
    <xf numFmtId="0" fontId="50" fillId="5" borderId="49" xfId="117" applyFont="1" applyFill="1" applyBorder="1" applyAlignment="1">
      <alignment vertical="center"/>
    </xf>
    <xf numFmtId="0" fontId="7" fillId="5" borderId="49" xfId="116" applyFont="1" applyFill="1" applyBorder="1" applyAlignment="1">
      <alignment vertical="center"/>
    </xf>
    <xf numFmtId="0" fontId="2" fillId="5" borderId="49" xfId="116" applyFill="1" applyBorder="1" applyAlignment="1">
      <alignment vertical="center"/>
    </xf>
    <xf numFmtId="0" fontId="2" fillId="2" borderId="1" xfId="116"/>
    <xf numFmtId="0" fontId="51" fillId="2" borderId="1" xfId="116" applyFont="1"/>
    <xf numFmtId="0" fontId="26" fillId="5" borderId="1" xfId="117" applyFont="1" applyFill="1" applyBorder="1" applyAlignment="1">
      <alignment vertical="center"/>
    </xf>
    <xf numFmtId="0" fontId="2" fillId="12" borderId="1" xfId="116" applyFill="1"/>
    <xf numFmtId="0" fontId="2" fillId="2" borderId="1" xfId="116" applyAlignment="1">
      <alignment wrapText="1"/>
    </xf>
    <xf numFmtId="0" fontId="33" fillId="13" borderId="1" xfId="116" applyFont="1" applyFill="1" applyBorder="1" applyAlignment="1">
      <alignment vertical="center" wrapText="1"/>
    </xf>
    <xf numFmtId="0" fontId="33" fillId="13" borderId="1" xfId="116" applyFont="1" applyFill="1" applyBorder="1" applyAlignment="1">
      <alignment horizontal="center" vertical="center"/>
    </xf>
    <xf numFmtId="0" fontId="3" fillId="14" borderId="12" xfId="116" applyFont="1" applyFill="1" applyBorder="1" applyAlignment="1">
      <alignment horizontal="center" vertical="center" wrapText="1"/>
    </xf>
    <xf numFmtId="0" fontId="3" fillId="14" borderId="12" xfId="116" applyFont="1" applyFill="1" applyBorder="1" applyAlignment="1">
      <alignment vertical="center" wrapText="1"/>
    </xf>
    <xf numFmtId="10" fontId="53" fillId="5" borderId="52" xfId="118" applyNumberFormat="1" applyFont="1" applyFill="1" applyBorder="1" applyAlignment="1">
      <alignment vertical="center"/>
    </xf>
    <xf numFmtId="167" fontId="53" fillId="5" borderId="53" xfId="118" applyNumberFormat="1" applyFont="1" applyFill="1" applyBorder="1" applyAlignment="1">
      <alignment vertical="center"/>
    </xf>
    <xf numFmtId="0" fontId="3" fillId="14" borderId="54" xfId="116" applyFont="1" applyFill="1" applyBorder="1" applyAlignment="1">
      <alignment vertical="center" wrapText="1"/>
    </xf>
    <xf numFmtId="0" fontId="54" fillId="13" borderId="56" xfId="116" applyFont="1" applyFill="1" applyBorder="1" applyAlignment="1">
      <alignment vertical="center" wrapText="1"/>
    </xf>
    <xf numFmtId="0" fontId="54" fillId="13" borderId="57" xfId="116" applyFont="1" applyFill="1" applyBorder="1" applyAlignment="1">
      <alignment vertical="center" wrapText="1"/>
    </xf>
    <xf numFmtId="0" fontId="54" fillId="13" borderId="50" xfId="116" applyFont="1" applyFill="1" applyBorder="1" applyAlignment="1">
      <alignment vertical="center" wrapText="1"/>
    </xf>
    <xf numFmtId="0" fontId="54" fillId="13" borderId="51" xfId="116" applyFont="1" applyFill="1" applyBorder="1" applyAlignment="1">
      <alignment vertical="center" wrapText="1"/>
    </xf>
    <xf numFmtId="0" fontId="52" fillId="14" borderId="53" xfId="116" applyFont="1" applyFill="1" applyBorder="1" applyAlignment="1">
      <alignment horizontal="left" vertical="center" indent="1"/>
    </xf>
    <xf numFmtId="0" fontId="55" fillId="14" borderId="53" xfId="116" applyFont="1" applyFill="1" applyBorder="1" applyAlignment="1">
      <alignment horizontal="center" vertical="center" wrapText="1"/>
    </xf>
    <xf numFmtId="10" fontId="53" fillId="5" borderId="53" xfId="118" applyNumberFormat="1" applyFont="1" applyFill="1" applyBorder="1" applyAlignment="1">
      <alignment vertical="center"/>
    </xf>
    <xf numFmtId="0" fontId="55" fillId="14" borderId="53" xfId="116" applyFont="1" applyFill="1" applyBorder="1" applyAlignment="1">
      <alignment horizontal="center" vertical="center" wrapText="1" shrinkToFit="1"/>
    </xf>
    <xf numFmtId="0" fontId="2" fillId="15" borderId="1" xfId="116" applyFill="1"/>
    <xf numFmtId="0" fontId="2" fillId="2" borderId="1" xfId="116" applyAlignment="1"/>
    <xf numFmtId="0" fontId="52" fillId="13" borderId="53" xfId="116" applyFont="1" applyFill="1" applyBorder="1" applyAlignment="1">
      <alignment vertical="center"/>
    </xf>
    <xf numFmtId="0" fontId="55" fillId="14" borderId="55" xfId="116" applyFont="1" applyFill="1" applyBorder="1" applyAlignment="1">
      <alignment horizontal="center" vertical="center" wrapText="1"/>
    </xf>
    <xf numFmtId="0" fontId="55" fillId="14" borderId="12" xfId="116" applyFont="1" applyFill="1" applyBorder="1" applyAlignment="1">
      <alignment horizontal="center" vertical="center" wrapText="1"/>
    </xf>
    <xf numFmtId="10" fontId="53" fillId="5" borderId="62" xfId="118" applyNumberFormat="1" applyFont="1" applyFill="1" applyBorder="1" applyAlignment="1">
      <alignment vertical="center"/>
    </xf>
    <xf numFmtId="0" fontId="56" fillId="5" borderId="1" xfId="117" applyFont="1" applyFill="1" applyBorder="1" applyAlignment="1">
      <alignment vertical="center"/>
    </xf>
    <xf numFmtId="10" fontId="53" fillId="5" borderId="53" xfId="118" applyNumberFormat="1" applyFont="1" applyFill="1" applyBorder="1" applyAlignment="1">
      <alignment horizontal="right" vertical="center"/>
    </xf>
    <xf numFmtId="0" fontId="55" fillId="14" borderId="56" xfId="116" applyFont="1" applyFill="1" applyBorder="1" applyAlignment="1">
      <alignment horizontal="center" vertical="center" wrapText="1"/>
    </xf>
    <xf numFmtId="10" fontId="2" fillId="2" borderId="12" xfId="116" applyNumberFormat="1" applyBorder="1"/>
    <xf numFmtId="0" fontId="55" fillId="14" borderId="58" xfId="116" applyFont="1" applyFill="1" applyBorder="1" applyAlignment="1">
      <alignment vertical="center"/>
    </xf>
    <xf numFmtId="0" fontId="55" fillId="14" borderId="56" xfId="116" applyFont="1" applyFill="1" applyBorder="1" applyAlignment="1">
      <alignment vertical="center"/>
    </xf>
    <xf numFmtId="0" fontId="55" fillId="14" borderId="57" xfId="116" applyFont="1" applyFill="1" applyBorder="1" applyAlignment="1">
      <alignment vertical="center"/>
    </xf>
    <xf numFmtId="0" fontId="55" fillId="14" borderId="62" xfId="116" applyFont="1" applyFill="1" applyBorder="1" applyAlignment="1">
      <alignment vertical="center"/>
    </xf>
    <xf numFmtId="0" fontId="55" fillId="14" borderId="53" xfId="116" applyFont="1" applyFill="1" applyBorder="1" applyAlignment="1">
      <alignment horizontal="center" vertical="center"/>
    </xf>
    <xf numFmtId="2" fontId="53" fillId="5" borderId="53" xfId="116" applyNumberFormat="1" applyFont="1" applyFill="1" applyBorder="1" applyAlignment="1">
      <alignment vertical="center"/>
    </xf>
    <xf numFmtId="0" fontId="55" fillId="14" borderId="63" xfId="116" applyFont="1" applyFill="1" applyBorder="1" applyAlignment="1">
      <alignment vertical="center"/>
    </xf>
    <xf numFmtId="0" fontId="55" fillId="14" borderId="64" xfId="116" applyFont="1" applyFill="1" applyBorder="1" applyAlignment="1">
      <alignment vertical="center"/>
    </xf>
    <xf numFmtId="0" fontId="55" fillId="14" borderId="65" xfId="116" applyFont="1" applyFill="1" applyBorder="1" applyAlignment="1">
      <alignment vertical="center"/>
    </xf>
    <xf numFmtId="0" fontId="55" fillId="14" borderId="66" xfId="116" applyFont="1" applyFill="1" applyBorder="1" applyAlignment="1">
      <alignment vertical="center"/>
    </xf>
    <xf numFmtId="0" fontId="55" fillId="14" borderId="67" xfId="116" applyFont="1" applyFill="1" applyBorder="1" applyAlignment="1">
      <alignment vertical="center" wrapText="1"/>
    </xf>
    <xf numFmtId="0" fontId="55" fillId="14" borderId="68" xfId="116" applyFont="1" applyFill="1" applyBorder="1" applyAlignment="1">
      <alignment vertical="center"/>
    </xf>
    <xf numFmtId="0" fontId="2" fillId="2" borderId="69" xfId="116" applyBorder="1" applyAlignment="1"/>
    <xf numFmtId="0" fontId="55" fillId="14" borderId="56" xfId="116" applyFont="1" applyFill="1" applyBorder="1" applyAlignment="1">
      <alignment vertical="center" wrapText="1"/>
    </xf>
    <xf numFmtId="0" fontId="55" fillId="14" borderId="57" xfId="116" applyFont="1" applyFill="1" applyBorder="1" applyAlignment="1">
      <alignment vertical="center" wrapText="1"/>
    </xf>
    <xf numFmtId="0" fontId="2" fillId="2" borderId="59" xfId="116" applyBorder="1" applyAlignment="1"/>
    <xf numFmtId="0" fontId="55" fillId="14" borderId="53" xfId="116" applyFont="1" applyFill="1" applyBorder="1" applyAlignment="1">
      <alignment vertical="center" wrapText="1"/>
    </xf>
    <xf numFmtId="0" fontId="12" fillId="11" borderId="55" xfId="119" applyFont="1" applyBorder="1" applyAlignment="1">
      <alignment vertical="center"/>
    </xf>
    <xf numFmtId="0" fontId="12" fillId="11" borderId="70" xfId="119" applyFont="1" applyBorder="1" applyAlignment="1">
      <alignment vertical="center"/>
    </xf>
    <xf numFmtId="0" fontId="12" fillId="11" borderId="52" xfId="119" applyFont="1" applyBorder="1" applyAlignment="1">
      <alignment vertical="center"/>
    </xf>
    <xf numFmtId="0" fontId="55" fillId="14" borderId="53" xfId="116" applyFont="1" applyFill="1" applyBorder="1" applyAlignment="1">
      <alignment horizontal="left" vertical="center" indent="1"/>
    </xf>
    <xf numFmtId="0" fontId="55" fillId="14" borderId="71" xfId="116" applyFont="1" applyFill="1" applyBorder="1" applyAlignment="1">
      <alignment vertical="center" wrapText="1"/>
    </xf>
    <xf numFmtId="0" fontId="55" fillId="14" borderId="12" xfId="116" applyFont="1" applyFill="1" applyBorder="1" applyAlignment="1">
      <alignment vertical="center" wrapText="1"/>
    </xf>
    <xf numFmtId="0" fontId="55" fillId="14" borderId="56" xfId="116" applyFont="1" applyFill="1" applyBorder="1" applyAlignment="1">
      <alignment horizontal="left" vertical="center" indent="1"/>
    </xf>
    <xf numFmtId="0" fontId="15" fillId="2" borderId="1" xfId="116" applyFont="1" applyBorder="1"/>
    <xf numFmtId="0" fontId="40" fillId="4" borderId="19" xfId="115" applyFont="1" applyFill="1" applyBorder="1"/>
    <xf numFmtId="0" fontId="15" fillId="5" borderId="19" xfId="116" applyFont="1" applyFill="1" applyBorder="1" applyAlignment="1">
      <alignment vertical="center"/>
    </xf>
    <xf numFmtId="0" fontId="41" fillId="4" borderId="19" xfId="115" applyFont="1" applyFill="1" applyBorder="1"/>
    <xf numFmtId="0" fontId="31" fillId="4" borderId="19" xfId="115" applyFont="1" applyFill="1" applyBorder="1"/>
    <xf numFmtId="0" fontId="15" fillId="2" borderId="19" xfId="116" applyFont="1" applyBorder="1"/>
    <xf numFmtId="0" fontId="15" fillId="2" borderId="1" xfId="116" applyFont="1"/>
    <xf numFmtId="0" fontId="57" fillId="5" borderId="1" xfId="117" applyFont="1" applyFill="1" applyBorder="1" applyAlignment="1">
      <alignment vertical="center"/>
    </xf>
    <xf numFmtId="0" fontId="58" fillId="2" borderId="1" xfId="116" applyFont="1"/>
    <xf numFmtId="0" fontId="2" fillId="5" borderId="4" xfId="116" applyFill="1" applyBorder="1" applyAlignment="1">
      <alignment vertical="center"/>
    </xf>
    <xf numFmtId="0" fontId="59" fillId="4" borderId="4" xfId="115" applyFont="1" applyFill="1" applyBorder="1"/>
    <xf numFmtId="0" fontId="60" fillId="4" borderId="4" xfId="115" applyFont="1" applyFill="1" applyBorder="1"/>
    <xf numFmtId="0" fontId="61" fillId="4" borderId="1" xfId="115" applyFont="1" applyFill="1" applyBorder="1"/>
    <xf numFmtId="0" fontId="59" fillId="4" borderId="1" xfId="115" applyFont="1" applyFill="1" applyBorder="1"/>
    <xf numFmtId="0" fontId="60" fillId="4" borderId="1" xfId="115" applyFont="1" applyFill="1" applyBorder="1"/>
    <xf numFmtId="0" fontId="62" fillId="5" borderId="1" xfId="117" applyFont="1" applyFill="1" applyBorder="1" applyAlignment="1">
      <alignment vertical="center"/>
    </xf>
    <xf numFmtId="0" fontId="49" fillId="2" borderId="1" xfId="116" applyFont="1"/>
    <xf numFmtId="0" fontId="32" fillId="4" borderId="4" xfId="115" applyFont="1" applyFill="1" applyBorder="1"/>
    <xf numFmtId="0" fontId="29" fillId="5" borderId="1" xfId="116" applyFont="1" applyFill="1" applyAlignment="1">
      <alignment vertical="center"/>
    </xf>
    <xf numFmtId="0" fontId="55" fillId="14" borderId="57" xfId="116" applyFont="1" applyFill="1" applyBorder="1" applyAlignment="1">
      <alignment horizontal="center" vertical="center" wrapText="1"/>
    </xf>
    <xf numFmtId="0" fontId="55" fillId="14" borderId="62" xfId="116" applyFont="1" applyFill="1" applyBorder="1" applyAlignment="1">
      <alignment horizontal="center" vertical="center" wrapText="1"/>
    </xf>
    <xf numFmtId="0" fontId="6" fillId="5" borderId="1" xfId="117" applyFont="1" applyFill="1" applyBorder="1" applyAlignment="1">
      <alignment vertical="center"/>
    </xf>
    <xf numFmtId="0" fontId="7" fillId="5" borderId="1" xfId="116" applyFont="1" applyFill="1" applyBorder="1" applyAlignment="1">
      <alignment vertical="center"/>
    </xf>
    <xf numFmtId="0" fontId="64" fillId="2" borderId="1" xfId="116" applyFont="1"/>
    <xf numFmtId="0" fontId="14" fillId="2" borderId="1" xfId="121" applyFont="1" applyBorder="1" applyAlignment="1">
      <alignment horizontal="left"/>
    </xf>
    <xf numFmtId="0" fontId="65" fillId="2" borderId="72" xfId="116" applyFont="1" applyBorder="1"/>
    <xf numFmtId="0" fontId="58" fillId="2" borderId="73" xfId="116" applyFont="1" applyBorder="1"/>
    <xf numFmtId="0" fontId="58" fillId="2" borderId="74" xfId="116" applyFont="1" applyBorder="1"/>
    <xf numFmtId="0" fontId="65" fillId="2" borderId="75" xfId="116" applyFont="1" applyBorder="1"/>
    <xf numFmtId="0" fontId="58" fillId="2" borderId="1" xfId="116" applyFont="1" applyBorder="1"/>
    <xf numFmtId="0" fontId="2" fillId="2" borderId="76" xfId="116" applyBorder="1"/>
    <xf numFmtId="0" fontId="65" fillId="2" borderId="65" xfId="116" applyFont="1" applyBorder="1"/>
    <xf numFmtId="0" fontId="2" fillId="2" borderId="66" xfId="116" applyBorder="1"/>
    <xf numFmtId="0" fontId="2" fillId="2" borderId="77" xfId="116" applyBorder="1"/>
    <xf numFmtId="0" fontId="3" fillId="2" borderId="2" xfId="117"/>
    <xf numFmtId="0" fontId="66" fillId="2" borderId="1" xfId="116" applyFont="1"/>
    <xf numFmtId="0" fontId="67" fillId="2" borderId="1" xfId="122" applyFont="1" applyBorder="1"/>
    <xf numFmtId="0" fontId="3" fillId="2" borderId="1" xfId="122" applyBorder="1"/>
    <xf numFmtId="0" fontId="2" fillId="2" borderId="1" xfId="116" applyBorder="1"/>
    <xf numFmtId="0" fontId="67" fillId="2" borderId="1" xfId="122" applyFont="1"/>
    <xf numFmtId="0" fontId="3" fillId="2" borderId="1" xfId="122"/>
    <xf numFmtId="0" fontId="68" fillId="2" borderId="1" xfId="116" applyFont="1"/>
    <xf numFmtId="0" fontId="0" fillId="2" borderId="1" xfId="116" applyFont="1"/>
    <xf numFmtId="0" fontId="0" fillId="0" borderId="1" xfId="0" applyBorder="1"/>
    <xf numFmtId="0" fontId="44" fillId="0" borderId="1" xfId="0" applyFont="1" applyBorder="1" applyAlignment="1">
      <alignment vertical="center" wrapText="1"/>
    </xf>
    <xf numFmtId="0" fontId="46" fillId="10" borderId="84" xfId="0" applyFont="1" applyFill="1" applyBorder="1" applyAlignment="1">
      <alignment horizontal="center" vertical="center" wrapText="1"/>
    </xf>
    <xf numFmtId="0" fontId="45" fillId="0" borderId="79" xfId="0" applyFont="1" applyBorder="1" applyAlignment="1">
      <alignment horizontal="left" vertical="top" wrapText="1"/>
    </xf>
    <xf numFmtId="0" fontId="45" fillId="0" borderId="81" xfId="0" applyFont="1" applyBorder="1" applyAlignment="1">
      <alignment horizontal="left" vertical="top" wrapText="1"/>
    </xf>
    <xf numFmtId="0" fontId="45" fillId="0" borderId="85" xfId="0" applyFont="1" applyBorder="1" applyAlignment="1">
      <alignment horizontal="left" vertical="top" wrapText="1"/>
    </xf>
    <xf numFmtId="164" fontId="45" fillId="0" borderId="86" xfId="0" applyNumberFormat="1" applyFont="1" applyBorder="1" applyAlignment="1">
      <alignment horizontal="right" vertical="top"/>
    </xf>
    <xf numFmtId="165" fontId="45" fillId="0" borderId="87" xfId="0" applyNumberFormat="1" applyFont="1" applyBorder="1" applyAlignment="1">
      <alignment horizontal="right" vertical="top"/>
    </xf>
    <xf numFmtId="164" fontId="45" fillId="0" borderId="87" xfId="0" applyNumberFormat="1" applyFont="1" applyBorder="1" applyAlignment="1">
      <alignment horizontal="right" vertical="top"/>
    </xf>
    <xf numFmtId="0" fontId="45" fillId="0" borderId="40" xfId="0" applyFont="1" applyBorder="1" applyAlignment="1">
      <alignment horizontal="left" vertical="top" wrapText="1"/>
    </xf>
    <xf numFmtId="0" fontId="45" fillId="0" borderId="91" xfId="0" applyFont="1" applyBorder="1" applyAlignment="1">
      <alignment horizontal="left" vertical="top" wrapText="1"/>
    </xf>
    <xf numFmtId="0" fontId="45" fillId="0" borderId="92" xfId="0" applyFont="1" applyBorder="1" applyAlignment="1">
      <alignment horizontal="left" vertical="top" wrapText="1"/>
    </xf>
    <xf numFmtId="0" fontId="63" fillId="2" borderId="1" xfId="116" applyFont="1" applyBorder="1"/>
    <xf numFmtId="0" fontId="46" fillId="10" borderId="103" xfId="0" applyFont="1" applyFill="1" applyBorder="1" applyAlignment="1">
      <alignment horizontal="center" vertical="center" wrapText="1"/>
    </xf>
    <xf numFmtId="0" fontId="45" fillId="0" borderId="98" xfId="0" applyFont="1" applyBorder="1" applyAlignment="1">
      <alignment horizontal="left" vertical="top" wrapText="1"/>
    </xf>
    <xf numFmtId="165" fontId="45" fillId="0" borderId="104" xfId="0" applyNumberFormat="1" applyFont="1" applyBorder="1" applyAlignment="1">
      <alignment horizontal="right" vertical="top"/>
    </xf>
    <xf numFmtId="0" fontId="45" fillId="0" borderId="100" xfId="0" applyFont="1" applyBorder="1" applyAlignment="1">
      <alignment horizontal="left" vertical="top" wrapText="1"/>
    </xf>
    <xf numFmtId="165" fontId="45" fillId="0" borderId="105" xfId="0" applyNumberFormat="1" applyFont="1" applyBorder="1" applyAlignment="1">
      <alignment horizontal="right" vertical="top"/>
    </xf>
    <xf numFmtId="0" fontId="45" fillId="0" borderId="106" xfId="0" applyFont="1" applyBorder="1" applyAlignment="1">
      <alignment horizontal="left" vertical="top" wrapText="1"/>
    </xf>
    <xf numFmtId="164" fontId="45" fillId="0" borderId="107" xfId="0" applyNumberFormat="1" applyFont="1" applyBorder="1" applyAlignment="1">
      <alignment horizontal="right" vertical="top"/>
    </xf>
    <xf numFmtId="165" fontId="45" fillId="0" borderId="108" xfId="0" applyNumberFormat="1" applyFont="1" applyBorder="1" applyAlignment="1">
      <alignment horizontal="right" vertical="top"/>
    </xf>
    <xf numFmtId="164" fontId="45" fillId="0" borderId="108" xfId="0" applyNumberFormat="1" applyFont="1" applyBorder="1" applyAlignment="1">
      <alignment horizontal="right" vertical="top"/>
    </xf>
    <xf numFmtId="165" fontId="45" fillId="0" borderId="109" xfId="0" applyNumberFormat="1" applyFont="1" applyBorder="1" applyAlignment="1">
      <alignment horizontal="right" vertical="top"/>
    </xf>
    <xf numFmtId="0" fontId="14" fillId="2" borderId="1" xfId="121" applyFont="1" applyBorder="1" applyAlignment="1"/>
    <xf numFmtId="0" fontId="4" fillId="2" borderId="1" xfId="116" applyFont="1" applyBorder="1"/>
    <xf numFmtId="0" fontId="70" fillId="2" borderId="1" xfId="123" applyFont="1" applyBorder="1"/>
    <xf numFmtId="0" fontId="71" fillId="2" borderId="1" xfId="123" applyFont="1" applyBorder="1" applyAlignment="1">
      <alignment horizontal="left" wrapText="1"/>
    </xf>
    <xf numFmtId="0" fontId="71" fillId="2" borderId="1" xfId="123" applyFont="1" applyBorder="1" applyAlignment="1">
      <alignment horizontal="left" vertical="top" wrapText="1"/>
    </xf>
    <xf numFmtId="165" fontId="71" fillId="2" borderId="1" xfId="123" applyNumberFormat="1" applyFont="1" applyBorder="1" applyAlignment="1">
      <alignment horizontal="right" vertical="top"/>
    </xf>
    <xf numFmtId="164" fontId="71" fillId="2" borderId="1" xfId="123" applyNumberFormat="1" applyFont="1" applyBorder="1" applyAlignment="1">
      <alignment horizontal="right" vertical="top"/>
    </xf>
    <xf numFmtId="0" fontId="71" fillId="2" borderId="1" xfId="123" applyFont="1" applyBorder="1" applyAlignment="1">
      <alignment horizontal="center" wrapText="1"/>
    </xf>
    <xf numFmtId="167" fontId="71" fillId="2" borderId="1" xfId="118" applyNumberFormat="1" applyFont="1" applyBorder="1" applyAlignment="1">
      <alignment horizontal="left" wrapText="1"/>
    </xf>
    <xf numFmtId="168" fontId="71" fillId="2" borderId="1" xfId="123" applyNumberFormat="1" applyFont="1" applyBorder="1" applyAlignment="1">
      <alignment horizontal="right" vertical="top"/>
    </xf>
    <xf numFmtId="0" fontId="11" fillId="7" borderId="13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5" fillId="3" borderId="0" xfId="61" applyFont="1" applyAlignment="1">
      <alignment horizontal="center" vertical="center"/>
    </xf>
    <xf numFmtId="0" fontId="14" fillId="0" borderId="1" xfId="63" applyFont="1" applyBorder="1" applyAlignment="1">
      <alignment horizontal="left"/>
    </xf>
    <xf numFmtId="0" fontId="23" fillId="7" borderId="0" xfId="0" applyFont="1" applyFill="1" applyAlignment="1">
      <alignment horizontal="center"/>
    </xf>
    <xf numFmtId="0" fontId="15" fillId="9" borderId="9" xfId="61" applyFont="1" applyFill="1" applyBorder="1" applyAlignment="1">
      <alignment horizontal="left" wrapText="1"/>
    </xf>
    <xf numFmtId="0" fontId="15" fillId="9" borderId="10" xfId="61" applyFont="1" applyFill="1" applyBorder="1" applyAlignment="1">
      <alignment horizontal="left" wrapText="1"/>
    </xf>
    <xf numFmtId="0" fontId="5" fillId="3" borderId="1" xfId="115" applyFont="1" applyAlignment="1">
      <alignment horizontal="center" vertical="center"/>
    </xf>
    <xf numFmtId="0" fontId="14" fillId="2" borderId="1" xfId="121" applyFont="1" applyBorder="1" applyAlignment="1">
      <alignment horizontal="left"/>
    </xf>
    <xf numFmtId="0" fontId="39" fillId="2" borderId="1" xfId="123" applyFont="1" applyBorder="1" applyAlignment="1">
      <alignment horizontal="center" vertical="center" wrapText="1"/>
    </xf>
    <xf numFmtId="0" fontId="71" fillId="2" borderId="1" xfId="123" applyFont="1" applyBorder="1" applyAlignment="1">
      <alignment horizontal="left" vertical="top" wrapText="1"/>
    </xf>
    <xf numFmtId="0" fontId="71" fillId="2" borderId="1" xfId="123" applyFont="1" applyBorder="1" applyAlignment="1">
      <alignment horizontal="left" wrapText="1"/>
    </xf>
    <xf numFmtId="0" fontId="71" fillId="2" borderId="1" xfId="123" applyFont="1" applyBorder="1" applyAlignment="1">
      <alignment horizontal="center" wrapText="1"/>
    </xf>
    <xf numFmtId="0" fontId="46" fillId="10" borderId="79" xfId="0" applyFont="1" applyFill="1" applyBorder="1" applyAlignment="1">
      <alignment horizontal="left" vertical="center" wrapText="1"/>
    </xf>
    <xf numFmtId="0" fontId="46" fillId="10" borderId="81" xfId="0" applyFont="1" applyFill="1" applyBorder="1" applyAlignment="1">
      <alignment horizontal="left" vertical="center" wrapText="1"/>
    </xf>
    <xf numFmtId="0" fontId="46" fillId="10" borderId="83" xfId="0" applyFont="1" applyFill="1" applyBorder="1" applyAlignment="1">
      <alignment horizontal="left" vertical="center" wrapText="1"/>
    </xf>
    <xf numFmtId="0" fontId="46" fillId="10" borderId="21" xfId="0" applyFont="1" applyFill="1" applyBorder="1" applyAlignment="1">
      <alignment horizontal="center" vertical="center" wrapText="1"/>
    </xf>
    <xf numFmtId="0" fontId="46" fillId="10" borderId="22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6" fillId="10" borderId="20" xfId="0" applyFont="1" applyFill="1" applyBorder="1" applyAlignment="1">
      <alignment horizontal="left" vertical="center" wrapText="1"/>
    </xf>
    <xf numFmtId="0" fontId="46" fillId="10" borderId="24" xfId="0" applyFont="1" applyFill="1" applyBorder="1" applyAlignment="1">
      <alignment horizontal="left" vertical="center" wrapText="1"/>
    </xf>
    <xf numFmtId="0" fontId="46" fillId="10" borderId="28" xfId="0" applyFont="1" applyFill="1" applyBorder="1" applyAlignment="1">
      <alignment horizontal="left" vertical="center" wrapText="1"/>
    </xf>
    <xf numFmtId="0" fontId="46" fillId="10" borderId="23" xfId="0" applyFont="1" applyFill="1" applyBorder="1" applyAlignment="1">
      <alignment horizontal="center" vertical="center" wrapText="1"/>
    </xf>
    <xf numFmtId="0" fontId="46" fillId="10" borderId="25" xfId="0" applyFont="1" applyFill="1" applyBorder="1" applyAlignment="1">
      <alignment horizontal="center" vertical="center" wrapText="1"/>
    </xf>
    <xf numFmtId="0" fontId="46" fillId="10" borderId="26" xfId="0" applyFont="1" applyFill="1" applyBorder="1" applyAlignment="1">
      <alignment horizontal="center" vertical="center" wrapText="1"/>
    </xf>
    <xf numFmtId="0" fontId="46" fillId="10" borderId="27" xfId="0" applyFont="1" applyFill="1" applyBorder="1" applyAlignment="1">
      <alignment horizontal="center" vertical="center" wrapText="1"/>
    </xf>
    <xf numFmtId="0" fontId="46" fillId="10" borderId="39" xfId="0" applyFont="1" applyFill="1" applyBorder="1" applyAlignment="1">
      <alignment horizontal="center" vertical="center" wrapText="1"/>
    </xf>
    <xf numFmtId="0" fontId="46" fillId="10" borderId="40" xfId="0" applyFont="1" applyFill="1" applyBorder="1" applyAlignment="1">
      <alignment horizontal="center" vertical="center" wrapText="1"/>
    </xf>
    <xf numFmtId="0" fontId="46" fillId="10" borderId="38" xfId="0" applyFont="1" applyFill="1" applyBorder="1" applyAlignment="1">
      <alignment horizontal="center" vertical="center" wrapText="1"/>
    </xf>
    <xf numFmtId="0" fontId="46" fillId="10" borderId="41" xfId="0" applyFont="1" applyFill="1" applyBorder="1" applyAlignment="1">
      <alignment horizontal="center" vertical="center" wrapText="1"/>
    </xf>
    <xf numFmtId="0" fontId="46" fillId="10" borderId="98" xfId="0" applyFont="1" applyFill="1" applyBorder="1" applyAlignment="1">
      <alignment horizontal="left" vertical="center" wrapText="1"/>
    </xf>
    <xf numFmtId="0" fontId="46" fillId="10" borderId="100" xfId="0" applyFont="1" applyFill="1" applyBorder="1" applyAlignment="1">
      <alignment horizontal="left" vertical="center" wrapText="1"/>
    </xf>
    <xf numFmtId="0" fontId="46" fillId="10" borderId="102" xfId="0" applyFont="1" applyFill="1" applyBorder="1" applyAlignment="1">
      <alignment horizontal="left" vertical="center" wrapText="1"/>
    </xf>
    <xf numFmtId="0" fontId="46" fillId="10" borderId="95" xfId="0" applyFont="1" applyFill="1" applyBorder="1" applyAlignment="1">
      <alignment horizontal="center" vertical="center"/>
    </xf>
    <xf numFmtId="0" fontId="46" fillId="10" borderId="94" xfId="0" applyFont="1" applyFill="1" applyBorder="1" applyAlignment="1">
      <alignment horizontal="center" vertical="center"/>
    </xf>
    <xf numFmtId="0" fontId="46" fillId="10" borderId="93" xfId="0" applyFont="1" applyFill="1" applyBorder="1" applyAlignment="1">
      <alignment horizontal="center" vertical="center"/>
    </xf>
    <xf numFmtId="0" fontId="46" fillId="10" borderId="101" xfId="0" applyFont="1" applyFill="1" applyBorder="1" applyAlignment="1">
      <alignment horizontal="center" vertical="center"/>
    </xf>
    <xf numFmtId="0" fontId="46" fillId="10" borderId="40" xfId="0" applyFont="1" applyFill="1" applyBorder="1" applyAlignment="1">
      <alignment horizontal="left" vertical="center" wrapText="1"/>
    </xf>
    <xf numFmtId="0" fontId="46" fillId="10" borderId="91" xfId="0" applyFont="1" applyFill="1" applyBorder="1" applyAlignment="1">
      <alignment horizontal="left" vertical="center" wrapText="1"/>
    </xf>
    <xf numFmtId="0" fontId="46" fillId="10" borderId="92" xfId="0" applyFont="1" applyFill="1" applyBorder="1" applyAlignment="1">
      <alignment horizontal="left" vertical="center" wrapText="1"/>
    </xf>
    <xf numFmtId="0" fontId="46" fillId="10" borderId="88" xfId="0" applyFont="1" applyFill="1" applyBorder="1" applyAlignment="1">
      <alignment horizontal="center" vertical="center" wrapText="1"/>
    </xf>
    <xf numFmtId="0" fontId="46" fillId="10" borderId="89" xfId="0" applyFont="1" applyFill="1" applyBorder="1" applyAlignment="1">
      <alignment horizontal="center" vertical="center" wrapText="1"/>
    </xf>
    <xf numFmtId="0" fontId="46" fillId="10" borderId="90" xfId="0" applyFont="1" applyFill="1" applyBorder="1" applyAlignment="1">
      <alignment horizontal="center" vertical="center" wrapText="1"/>
    </xf>
    <xf numFmtId="0" fontId="46" fillId="10" borderId="95" xfId="0" applyFont="1" applyFill="1" applyBorder="1" applyAlignment="1">
      <alignment horizontal="center" vertical="center" wrapText="1"/>
    </xf>
    <xf numFmtId="0" fontId="46" fillId="10" borderId="97" xfId="0" applyFont="1" applyFill="1" applyBorder="1" applyAlignment="1">
      <alignment horizontal="center" vertical="center" wrapText="1"/>
    </xf>
    <xf numFmtId="0" fontId="46" fillId="10" borderId="94" xfId="0" applyFont="1" applyFill="1" applyBorder="1" applyAlignment="1">
      <alignment horizontal="center" vertical="center" wrapText="1"/>
    </xf>
    <xf numFmtId="0" fontId="46" fillId="10" borderId="93" xfId="0" applyFont="1" applyFill="1" applyBorder="1" applyAlignment="1">
      <alignment horizontal="center" vertical="center" wrapText="1"/>
    </xf>
    <xf numFmtId="0" fontId="46" fillId="10" borderId="96" xfId="0" applyFont="1" applyFill="1" applyBorder="1" applyAlignment="1">
      <alignment horizontal="center" vertical="center" wrapText="1"/>
    </xf>
    <xf numFmtId="0" fontId="46" fillId="10" borderId="82" xfId="0" applyFont="1" applyFill="1" applyBorder="1" applyAlignment="1">
      <alignment horizontal="center" vertical="center" wrapText="1"/>
    </xf>
    <xf numFmtId="0" fontId="46" fillId="10" borderId="80" xfId="0" applyFont="1" applyFill="1" applyBorder="1" applyAlignment="1">
      <alignment horizontal="center" vertical="center" wrapText="1"/>
    </xf>
    <xf numFmtId="0" fontId="44" fillId="0" borderId="78" xfId="0" applyFont="1" applyBorder="1" applyAlignment="1">
      <alignment horizontal="center" vertical="center" wrapText="1"/>
    </xf>
    <xf numFmtId="0" fontId="44" fillId="0" borderId="110" xfId="0" applyFont="1" applyBorder="1" applyAlignment="1">
      <alignment horizontal="center" vertical="center" wrapText="1"/>
    </xf>
    <xf numFmtId="0" fontId="44" fillId="0" borderId="111" xfId="0" applyFont="1" applyBorder="1" applyAlignment="1">
      <alignment horizontal="center" vertical="center" wrapText="1"/>
    </xf>
    <xf numFmtId="0" fontId="46" fillId="10" borderId="9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3" fillId="4" borderId="1" xfId="19" applyFont="1" applyFill="1" applyBorder="1" applyAlignment="1">
      <alignment horizontal="left" vertical="top" wrapText="1"/>
    </xf>
    <xf numFmtId="0" fontId="13" fillId="4" borderId="1" xfId="20" applyFont="1" applyFill="1" applyBorder="1" applyAlignment="1">
      <alignment horizontal="left" vertical="top" wrapText="1"/>
    </xf>
    <xf numFmtId="0" fontId="13" fillId="4" borderId="1" xfId="21" applyFont="1" applyFill="1" applyBorder="1" applyAlignment="1">
      <alignment horizontal="left" vertical="top" wrapText="1"/>
    </xf>
    <xf numFmtId="0" fontId="13" fillId="4" borderId="1" xfId="13" applyFont="1" applyFill="1" applyBorder="1" applyAlignment="1">
      <alignment horizontal="center" wrapText="1"/>
    </xf>
    <xf numFmtId="0" fontId="13" fillId="4" borderId="1" xfId="14" applyFont="1" applyFill="1" applyBorder="1" applyAlignment="1">
      <alignment horizontal="center" wrapText="1"/>
    </xf>
    <xf numFmtId="0" fontId="19" fillId="4" borderId="1" xfId="3" applyFont="1" applyFill="1" applyBorder="1" applyAlignment="1">
      <alignment horizontal="center" vertical="center" wrapText="1"/>
    </xf>
    <xf numFmtId="0" fontId="13" fillId="4" borderId="1" xfId="15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13" fillId="4" borderId="1" xfId="66" applyFont="1" applyFill="1" applyBorder="1" applyAlignment="1">
      <alignment horizontal="left" vertical="center" wrapText="1"/>
    </xf>
    <xf numFmtId="0" fontId="13" fillId="4" borderId="1" xfId="70" applyFont="1" applyFill="1" applyBorder="1" applyAlignment="1">
      <alignment horizontal="left" vertical="center" wrapText="1"/>
    </xf>
    <xf numFmtId="0" fontId="13" fillId="4" borderId="1" xfId="74" applyFont="1" applyFill="1" applyBorder="1" applyAlignment="1">
      <alignment horizontal="left" vertical="center" wrapText="1"/>
    </xf>
    <xf numFmtId="0" fontId="39" fillId="2" borderId="1" xfId="114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3" fillId="4" borderId="1" xfId="11" applyFont="1" applyFill="1" applyBorder="1" applyAlignment="1">
      <alignment horizontal="center" wrapText="1"/>
    </xf>
    <xf numFmtId="0" fontId="13" fillId="4" borderId="1" xfId="12" applyFont="1" applyFill="1" applyBorder="1" applyAlignment="1">
      <alignment horizontal="center" wrapText="1"/>
    </xf>
    <xf numFmtId="0" fontId="13" fillId="4" borderId="1" xfId="4" applyFont="1" applyFill="1" applyBorder="1" applyAlignment="1">
      <alignment horizontal="left" wrapText="1"/>
    </xf>
    <xf numFmtId="0" fontId="13" fillId="4" borderId="1" xfId="5" applyFont="1" applyFill="1" applyBorder="1" applyAlignment="1">
      <alignment horizontal="left" wrapText="1"/>
    </xf>
    <xf numFmtId="0" fontId="13" fillId="4" borderId="1" xfId="6" applyFont="1" applyFill="1" applyBorder="1" applyAlignment="1">
      <alignment horizontal="left" wrapText="1"/>
    </xf>
    <xf numFmtId="0" fontId="13" fillId="4" borderId="1" xfId="7" applyFont="1" applyFill="1" applyBorder="1" applyAlignment="1">
      <alignment horizontal="left" wrapText="1"/>
    </xf>
    <xf numFmtId="0" fontId="13" fillId="4" borderId="1" xfId="8" applyFont="1" applyFill="1" applyBorder="1" applyAlignment="1">
      <alignment horizontal="left" wrapText="1"/>
    </xf>
    <xf numFmtId="0" fontId="13" fillId="4" borderId="1" xfId="9" applyFont="1" applyFill="1" applyBorder="1" applyAlignment="1">
      <alignment horizontal="left" wrapText="1"/>
    </xf>
    <xf numFmtId="0" fontId="2" fillId="13" borderId="55" xfId="116" applyFill="1" applyBorder="1" applyAlignment="1">
      <alignment horizontal="center" vertical="center"/>
    </xf>
    <xf numFmtId="0" fontId="2" fillId="13" borderId="52" xfId="116" applyFill="1" applyBorder="1" applyAlignment="1">
      <alignment horizontal="center" vertical="center"/>
    </xf>
    <xf numFmtId="0" fontId="55" fillId="14" borderId="53" xfId="116" applyFont="1" applyFill="1" applyBorder="1" applyAlignment="1">
      <alignment horizontal="center" vertical="center" wrapText="1"/>
    </xf>
    <xf numFmtId="0" fontId="22" fillId="3" borderId="1" xfId="115" applyFont="1" applyAlignment="1">
      <alignment horizontal="center" vertical="center"/>
    </xf>
    <xf numFmtId="0" fontId="52" fillId="14" borderId="50" xfId="116" applyFont="1" applyFill="1" applyBorder="1" applyAlignment="1">
      <alignment horizontal="center" vertical="center" wrapText="1"/>
    </xf>
    <xf numFmtId="0" fontId="52" fillId="14" borderId="51" xfId="116" applyFont="1" applyFill="1" applyBorder="1" applyAlignment="1">
      <alignment horizontal="center" vertical="center" wrapText="1"/>
    </xf>
    <xf numFmtId="0" fontId="52" fillId="14" borderId="11" xfId="116" applyFont="1" applyFill="1" applyBorder="1" applyAlignment="1">
      <alignment horizontal="center" vertical="center" wrapText="1"/>
    </xf>
    <xf numFmtId="0" fontId="52" fillId="13" borderId="55" xfId="116" applyFont="1" applyFill="1" applyBorder="1" applyAlignment="1">
      <alignment horizontal="center" vertical="center"/>
    </xf>
    <xf numFmtId="0" fontId="52" fillId="13" borderId="52" xfId="116" applyFont="1" applyFill="1" applyBorder="1" applyAlignment="1">
      <alignment horizontal="center" vertical="center"/>
    </xf>
    <xf numFmtId="0" fontId="2" fillId="2" borderId="58" xfId="116" applyBorder="1" applyAlignment="1">
      <alignment horizontal="center"/>
    </xf>
    <xf numFmtId="0" fontId="54" fillId="13" borderId="60" xfId="116" applyFont="1" applyFill="1" applyBorder="1" applyAlignment="1">
      <alignment horizontal="center" vertical="center"/>
    </xf>
    <xf numFmtId="0" fontId="54" fillId="13" borderId="58" xfId="116" applyFont="1" applyFill="1" applyBorder="1" applyAlignment="1">
      <alignment horizontal="center" vertical="center"/>
    </xf>
    <xf numFmtId="0" fontId="54" fillId="13" borderId="59" xfId="116" applyFont="1" applyFill="1" applyBorder="1" applyAlignment="1">
      <alignment horizontal="center" vertical="center"/>
    </xf>
    <xf numFmtId="0" fontId="12" fillId="11" borderId="61" xfId="119" applyFont="1" applyBorder="1" applyAlignment="1">
      <alignment horizontal="center" vertical="center"/>
    </xf>
    <xf numFmtId="0" fontId="12" fillId="11" borderId="1" xfId="119" applyFont="1" applyBorder="1" applyAlignment="1">
      <alignment horizontal="center" vertical="center"/>
    </xf>
    <xf numFmtId="0" fontId="36" fillId="13" borderId="60" xfId="116" applyFont="1" applyFill="1" applyBorder="1" applyAlignment="1">
      <alignment horizontal="center" vertical="center" wrapText="1"/>
    </xf>
    <xf numFmtId="0" fontId="36" fillId="13" borderId="58" xfId="116" applyFont="1" applyFill="1" applyBorder="1" applyAlignment="1">
      <alignment horizontal="center" vertical="center" wrapText="1"/>
    </xf>
    <xf numFmtId="0" fontId="55" fillId="14" borderId="56" xfId="116" applyFont="1" applyFill="1" applyBorder="1" applyAlignment="1">
      <alignment horizontal="center" vertical="center" wrapText="1"/>
    </xf>
    <xf numFmtId="0" fontId="55" fillId="14" borderId="57" xfId="116" applyFont="1" applyFill="1" applyBorder="1" applyAlignment="1">
      <alignment horizontal="center" vertical="center" wrapText="1"/>
    </xf>
    <xf numFmtId="0" fontId="55" fillId="14" borderId="62" xfId="116" applyFont="1" applyFill="1" applyBorder="1" applyAlignment="1">
      <alignment horizontal="center" vertical="center" wrapText="1"/>
    </xf>
    <xf numFmtId="0" fontId="52" fillId="14" borderId="56" xfId="116" applyFont="1" applyFill="1" applyBorder="1" applyAlignment="1">
      <alignment horizontal="center" vertical="center"/>
    </xf>
    <xf numFmtId="0" fontId="52" fillId="14" borderId="57" xfId="116" applyFont="1" applyFill="1" applyBorder="1" applyAlignment="1">
      <alignment horizontal="center" vertical="center"/>
    </xf>
    <xf numFmtId="0" fontId="52" fillId="14" borderId="62" xfId="116" applyFont="1" applyFill="1" applyBorder="1" applyAlignment="1">
      <alignment horizontal="center" vertical="center"/>
    </xf>
    <xf numFmtId="0" fontId="54" fillId="13" borderId="58" xfId="116" applyFont="1" applyFill="1" applyBorder="1" applyAlignment="1">
      <alignment horizontal="center" vertical="center" wrapText="1"/>
    </xf>
    <xf numFmtId="0" fontId="32" fillId="4" borderId="1" xfId="61" applyFont="1" applyFill="1" applyBorder="1"/>
    <xf numFmtId="0" fontId="72" fillId="0" borderId="0" xfId="0" applyFont="1" applyAlignment="1">
      <alignment vertical="center"/>
    </xf>
    <xf numFmtId="1" fontId="45" fillId="0" borderId="45" xfId="0" applyNumberFormat="1" applyFont="1" applyBorder="1" applyAlignment="1">
      <alignment horizontal="right" vertical="top"/>
    </xf>
    <xf numFmtId="0" fontId="44" fillId="2" borderId="1" xfId="113" applyFont="1" applyBorder="1" applyAlignment="1">
      <alignment horizontal="center" vertical="center" wrapText="1"/>
    </xf>
    <xf numFmtId="0" fontId="30" fillId="2" borderId="1" xfId="113" applyFont="1" applyBorder="1" applyAlignment="1">
      <alignment horizontal="center" vertical="center"/>
    </xf>
    <xf numFmtId="164" fontId="45" fillId="2" borderId="44" xfId="113" applyNumberFormat="1" applyFont="1" applyBorder="1" applyAlignment="1">
      <alignment horizontal="right" vertical="top"/>
    </xf>
    <xf numFmtId="0" fontId="44" fillId="2" borderId="112" xfId="113" applyFont="1" applyBorder="1" applyAlignment="1">
      <alignment horizontal="center" vertical="center" wrapText="1"/>
    </xf>
    <xf numFmtId="0" fontId="46" fillId="10" borderId="113" xfId="0" applyFont="1" applyFill="1" applyBorder="1" applyAlignment="1">
      <alignment horizontal="center" vertical="center" wrapText="1"/>
    </xf>
    <xf numFmtId="0" fontId="30" fillId="2" borderId="1" xfId="113"/>
    <xf numFmtId="0" fontId="44" fillId="2" borderId="78" xfId="113" applyFont="1" applyBorder="1" applyAlignment="1">
      <alignment horizontal="center" vertical="center" wrapText="1"/>
    </xf>
    <xf numFmtId="0" fontId="45" fillId="10" borderId="21" xfId="113" applyFont="1" applyFill="1" applyBorder="1" applyAlignment="1">
      <alignment horizontal="center" wrapText="1"/>
    </xf>
    <xf numFmtId="0" fontId="30" fillId="10" borderId="114" xfId="113" applyFont="1" applyFill="1" applyBorder="1" applyAlignment="1">
      <alignment horizontal="center" vertical="center"/>
    </xf>
    <xf numFmtId="0" fontId="45" fillId="10" borderId="115" xfId="113" applyFont="1" applyFill="1" applyBorder="1" applyAlignment="1">
      <alignment horizontal="center" wrapText="1"/>
    </xf>
    <xf numFmtId="0" fontId="30" fillId="10" borderId="90" xfId="113" applyFont="1" applyFill="1" applyBorder="1" applyAlignment="1">
      <alignment horizontal="center" vertical="center"/>
    </xf>
    <xf numFmtId="0" fontId="45" fillId="10" borderId="29" xfId="113" applyFont="1" applyFill="1" applyBorder="1" applyAlignment="1">
      <alignment horizontal="center" wrapText="1"/>
    </xf>
    <xf numFmtId="0" fontId="45" fillId="10" borderId="30" xfId="113" applyFont="1" applyFill="1" applyBorder="1" applyAlignment="1">
      <alignment horizontal="center" wrapText="1"/>
    </xf>
    <xf numFmtId="0" fontId="45" fillId="10" borderId="31" xfId="113" applyFont="1" applyFill="1" applyBorder="1" applyAlignment="1">
      <alignment horizontal="center" wrapText="1"/>
    </xf>
    <xf numFmtId="0" fontId="45" fillId="2" borderId="20" xfId="113" applyFont="1" applyBorder="1" applyAlignment="1">
      <alignment horizontal="left" vertical="top" wrapText="1"/>
    </xf>
    <xf numFmtId="0" fontId="45" fillId="2" borderId="24" xfId="113" applyFont="1" applyBorder="1" applyAlignment="1">
      <alignment horizontal="left" vertical="top" wrapText="1"/>
    </xf>
    <xf numFmtId="0" fontId="45" fillId="2" borderId="28" xfId="113" applyFont="1" applyBorder="1" applyAlignment="1">
      <alignment horizontal="left" vertical="top" wrapText="1"/>
    </xf>
    <xf numFmtId="164" fontId="45" fillId="2" borderId="32" xfId="113" applyNumberFormat="1" applyFont="1" applyBorder="1" applyAlignment="1">
      <alignment horizontal="right" vertical="top"/>
    </xf>
    <xf numFmtId="164" fontId="45" fillId="2" borderId="33" xfId="113" applyNumberFormat="1" applyFont="1" applyBorder="1" applyAlignment="1">
      <alignment horizontal="right" vertical="top"/>
    </xf>
    <xf numFmtId="164" fontId="45" fillId="2" borderId="43" xfId="113" applyNumberFormat="1" applyFont="1" applyBorder="1" applyAlignment="1">
      <alignment horizontal="right" vertical="top"/>
    </xf>
    <xf numFmtId="164" fontId="45" fillId="2" borderId="35" xfId="113" applyNumberFormat="1" applyFont="1" applyBorder="1" applyAlignment="1">
      <alignment horizontal="right" vertical="top"/>
    </xf>
    <xf numFmtId="164" fontId="45" fillId="2" borderId="36" xfId="113" applyNumberFormat="1" applyFont="1" applyBorder="1" applyAlignment="1">
      <alignment horizontal="right" vertical="top"/>
    </xf>
    <xf numFmtId="167" fontId="45" fillId="2" borderId="33" xfId="62" applyNumberFormat="1" applyFont="1" applyFill="1" applyBorder="1" applyAlignment="1">
      <alignment horizontal="right" vertical="top"/>
    </xf>
    <xf numFmtId="167" fontId="45" fillId="2" borderId="44" xfId="62" applyNumberFormat="1" applyFont="1" applyFill="1" applyBorder="1" applyAlignment="1">
      <alignment horizontal="right" vertical="top"/>
    </xf>
    <xf numFmtId="167" fontId="45" fillId="2" borderId="36" xfId="62" applyNumberFormat="1" applyFont="1" applyFill="1" applyBorder="1" applyAlignment="1">
      <alignment horizontal="right" vertical="top"/>
    </xf>
    <xf numFmtId="167" fontId="45" fillId="2" borderId="34" xfId="62" applyNumberFormat="1" applyFont="1" applyFill="1" applyBorder="1" applyAlignment="1">
      <alignment horizontal="right" vertical="top"/>
    </xf>
    <xf numFmtId="167" fontId="45" fillId="2" borderId="45" xfId="62" applyNumberFormat="1" applyFont="1" applyFill="1" applyBorder="1" applyAlignment="1">
      <alignment horizontal="right" vertical="top"/>
    </xf>
    <xf numFmtId="167" fontId="45" fillId="2" borderId="37" xfId="62" applyNumberFormat="1" applyFont="1" applyFill="1" applyBorder="1" applyAlignment="1">
      <alignment horizontal="right" vertical="top"/>
    </xf>
  </cellXfs>
  <cellStyles count="124">
    <cellStyle name="40% - Èmfasi1 2" xfId="119"/>
    <cellStyle name="Èmfasi1" xfId="61" builtinId="29"/>
    <cellStyle name="Èmfasi1 2" xfId="115"/>
    <cellStyle name="Euro" xfId="120"/>
    <cellStyle name="Normal" xfId="0" builtinId="0"/>
    <cellStyle name="Normal 2" xfId="116"/>
    <cellStyle name="Normal_EUNCET" xfId="123"/>
    <cellStyle name="Normal_Gràfics" xfId="114"/>
    <cellStyle name="Normal_Taules" xfId="113"/>
    <cellStyle name="Percentatge" xfId="62" builtinId="5"/>
    <cellStyle name="Percentatge 2" xfId="118"/>
    <cellStyle name="Resultat" xfId="64" builtinId="21"/>
    <cellStyle name="style1406186754942" xfId="1"/>
    <cellStyle name="style1406186754995" xfId="2"/>
    <cellStyle name="style1406186755031" xfId="3"/>
    <cellStyle name="style1406186755073" xfId="4"/>
    <cellStyle name="style1406186755117" xfId="5"/>
    <cellStyle name="style1406186755161" xfId="6"/>
    <cellStyle name="style1406186755205" xfId="7"/>
    <cellStyle name="style1406186755250" xfId="8"/>
    <cellStyle name="style1406186755295" xfId="9"/>
    <cellStyle name="style1406186755340" xfId="10"/>
    <cellStyle name="style1406186755386" xfId="11"/>
    <cellStyle name="style1406186755432" xfId="12"/>
    <cellStyle name="style1406186755476" xfId="13"/>
    <cellStyle name="style1406186755521" xfId="14"/>
    <cellStyle name="style1406186755566" xfId="15"/>
    <cellStyle name="style1406186755610" xfId="16"/>
    <cellStyle name="style1406186755657" xfId="17"/>
    <cellStyle name="style1406186755702" xfId="18"/>
    <cellStyle name="style1406186755748" xfId="19"/>
    <cellStyle name="style1406186755785" xfId="20"/>
    <cellStyle name="style1406186755828" xfId="21"/>
    <cellStyle name="style1406186755866" xfId="22"/>
    <cellStyle name="style1406186755907" xfId="23"/>
    <cellStyle name="style1406186755948" xfId="24"/>
    <cellStyle name="style1406186756008" xfId="25"/>
    <cellStyle name="style1406186756053" xfId="26"/>
    <cellStyle name="style1406186756096" xfId="27"/>
    <cellStyle name="style1406186756132" xfId="28"/>
    <cellStyle name="style1406186756176" xfId="29"/>
    <cellStyle name="style1406186756220" xfId="30"/>
    <cellStyle name="style1406186756264" xfId="31"/>
    <cellStyle name="style1406186756299" xfId="32"/>
    <cellStyle name="style1406186756345" xfId="33"/>
    <cellStyle name="style1406186756389" xfId="34"/>
    <cellStyle name="style1406186756433" xfId="35"/>
    <cellStyle name="style1406186756467" xfId="36"/>
    <cellStyle name="style1406186756546" xfId="37"/>
    <cellStyle name="style1406186756585" xfId="38"/>
    <cellStyle name="style1406186756731" xfId="39"/>
    <cellStyle name="style1406186756771" xfId="40"/>
    <cellStyle name="style1406186756811" xfId="41"/>
    <cellStyle name="style1406186756865" xfId="42"/>
    <cellStyle name="style1406186756899" xfId="43"/>
    <cellStyle name="style1406186756933" xfId="44"/>
    <cellStyle name="style1406186756967" xfId="45"/>
    <cellStyle name="style1406186757000" xfId="46"/>
    <cellStyle name="style1406186757033" xfId="47"/>
    <cellStyle name="style1406186757066" xfId="48"/>
    <cellStyle name="style1406186757126" xfId="49"/>
    <cellStyle name="style1406186757159" xfId="50"/>
    <cellStyle name="style1406186757192" xfId="51"/>
    <cellStyle name="style1406186757230" xfId="52"/>
    <cellStyle name="style1406186757264" xfId="53"/>
    <cellStyle name="style1406186757306" xfId="54"/>
    <cellStyle name="style1406186757340" xfId="55"/>
    <cellStyle name="style1406186757500" xfId="56"/>
    <cellStyle name="style1406186757543" xfId="57"/>
    <cellStyle name="style1406186757586" xfId="58"/>
    <cellStyle name="style1406186757620" xfId="59"/>
    <cellStyle name="style1406546130900" xfId="93"/>
    <cellStyle name="style1406546130952" xfId="65"/>
    <cellStyle name="style1406546130987" xfId="66"/>
    <cellStyle name="style1406546131030" xfId="70"/>
    <cellStyle name="style1406546131072" xfId="74"/>
    <cellStyle name="style1406546131120" xfId="67"/>
    <cellStyle name="style1406546131162" xfId="68"/>
    <cellStyle name="style1406546131204" xfId="69"/>
    <cellStyle name="style1406546131247" xfId="71"/>
    <cellStyle name="style1406546131289" xfId="72"/>
    <cellStyle name="style1406546131333" xfId="73"/>
    <cellStyle name="style1406546131378" xfId="75"/>
    <cellStyle name="style1406546131422" xfId="76"/>
    <cellStyle name="style1406546131466" xfId="77"/>
    <cellStyle name="style1406546131509" xfId="78"/>
    <cellStyle name="style1406546131544" xfId="83"/>
    <cellStyle name="style1406546131579" xfId="88"/>
    <cellStyle name="style1406546131617" xfId="79"/>
    <cellStyle name="style1406546131669" xfId="80"/>
    <cellStyle name="style1406546131763" xfId="81"/>
    <cellStyle name="style1406546131803" xfId="82"/>
    <cellStyle name="style1406546131847" xfId="84"/>
    <cellStyle name="style1406546131889" xfId="85"/>
    <cellStyle name="style1406546131931" xfId="86"/>
    <cellStyle name="style1406546131965" xfId="87"/>
    <cellStyle name="style1406546132008" xfId="89"/>
    <cellStyle name="style1406546132051" xfId="90"/>
    <cellStyle name="style1406546132094" xfId="91"/>
    <cellStyle name="style1406546132128" xfId="92"/>
    <cellStyle name="style1406546132202" xfId="94"/>
    <cellStyle name="style1406546132238" xfId="95"/>
    <cellStyle name="style1406546132361" xfId="96"/>
    <cellStyle name="style1406546132395" xfId="97"/>
    <cellStyle name="style1406546132429" xfId="98"/>
    <cellStyle name="style1406546132463" xfId="99"/>
    <cellStyle name="style1406546132497" xfId="100"/>
    <cellStyle name="style1406546132533" xfId="101"/>
    <cellStyle name="style1406546132569" xfId="102"/>
    <cellStyle name="style1406546132608" xfId="103"/>
    <cellStyle name="style1406546132643" xfId="104"/>
    <cellStyle name="style1406546132686" xfId="105"/>
    <cellStyle name="style1406546132722" xfId="106"/>
    <cellStyle name="style1406546132831" xfId="107"/>
    <cellStyle name="style1406546132890" xfId="108"/>
    <cellStyle name="style1406546132926" xfId="109"/>
    <cellStyle name="style1406546132960" xfId="110"/>
    <cellStyle name="style1406546132998" xfId="111"/>
    <cellStyle name="style1406546133035" xfId="112"/>
    <cellStyle name="Títol 2" xfId="63" builtinId="17"/>
    <cellStyle name="Títol 2 2" xfId="121"/>
    <cellStyle name="Títol 3" xfId="60" builtinId="18"/>
    <cellStyle name="Títol 3 2" xfId="117"/>
    <cellStyle name="Títol 4 2" xfId="122"/>
  </cellStyles>
  <dxfs count="0"/>
  <tableStyles count="0" defaultTableStyle="TableStyleMedium9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US" u="sng"/>
              <a:t>Estatus d'inserció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689814814814819E-2"/>
          <c:y val="0.22987166666666667"/>
          <c:w val="0.65395833333333331"/>
          <c:h val="0.681751666666666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'Resum '!$Q$12</c:f>
              <c:strCache>
                <c:ptCount val="1"/>
                <c:pt idx="0">
                  <c:v>Treballo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'!$P$13:$P$14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'Resum '!$Q$13:$Q$14</c:f>
              <c:numCache>
                <c:formatCode>###0.0%</c:formatCode>
                <c:ptCount val="2"/>
                <c:pt idx="0">
                  <c:v>0.86538461538461531</c:v>
                </c:pt>
                <c:pt idx="1">
                  <c:v>0.8571428571428571</c:v>
                </c:pt>
              </c:numCache>
            </c:numRef>
          </c:val>
        </c:ser>
        <c:ser>
          <c:idx val="1"/>
          <c:order val="1"/>
          <c:tx>
            <c:strRef>
              <c:f>'Resum '!$R$12</c:f>
              <c:strCache>
                <c:ptCount val="1"/>
                <c:pt idx="0">
                  <c:v>No treballo però he treballat després dels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'!$P$13:$P$14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'Resum '!$R$13:$R$14</c:f>
              <c:numCache>
                <c:formatCode>###0.0%</c:formatCode>
                <c:ptCount val="2"/>
                <c:pt idx="0">
                  <c:v>0.11538461538461538</c:v>
                </c:pt>
                <c:pt idx="1">
                  <c:v>0.14285714285714288</c:v>
                </c:pt>
              </c:numCache>
            </c:numRef>
          </c:val>
        </c:ser>
        <c:ser>
          <c:idx val="2"/>
          <c:order val="2"/>
          <c:tx>
            <c:strRef>
              <c:f>'Resum '!$S$12</c:f>
              <c:strCache>
                <c:ptCount val="1"/>
                <c:pt idx="0">
                  <c:v>No he treballat mai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'!$P$13:$P$14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'Resum '!$S$13:$S$14</c:f>
              <c:numCache>
                <c:formatCode>###0.0%</c:formatCode>
                <c:ptCount val="2"/>
                <c:pt idx="0">
                  <c:v>1.9230769230769232E-2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895232"/>
        <c:axId val="108897024"/>
      </c:barChart>
      <c:catAx>
        <c:axId val="1088952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08897024"/>
        <c:crosses val="autoZero"/>
        <c:auto val="1"/>
        <c:lblAlgn val="ctr"/>
        <c:lblOffset val="100"/>
        <c:noMultiLvlLbl val="0"/>
      </c:catAx>
      <c:valAx>
        <c:axId val="108897024"/>
        <c:scaling>
          <c:orientation val="minMax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1088952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 feina actual</a:t>
            </a:r>
            <a:r>
              <a:rPr lang="en-US" baseline="0"/>
              <a:t> es la primera?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Gràfics!$O$79</c:f>
              <c:strCache>
                <c:ptCount val="1"/>
                <c:pt idx="0">
                  <c:v>DIPL. DE CIENCIES EMPRESARIALS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Gràfics!$P$78:$Q$78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Gràfics!$P$79:$Q$79</c:f>
              <c:numCache>
                <c:formatCode>###0.0%</c:formatCode>
                <c:ptCount val="2"/>
                <c:pt idx="0">
                  <c:v>0.66666666666666674</c:v>
                </c:pt>
                <c:pt idx="1">
                  <c:v>0.33333333333333337</c:v>
                </c:pt>
              </c:numCache>
            </c:numRef>
          </c:val>
        </c:ser>
        <c:ser>
          <c:idx val="1"/>
          <c:order val="1"/>
          <c:tx>
            <c:strRef>
              <c:f>Gràfics!$O$80</c:f>
              <c:strCache>
                <c:ptCount val="1"/>
                <c:pt idx="0">
                  <c:v>ENG. TECN. EN INFORMATICA DE GESTIO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Gràfics!$P$78:$Q$78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Gràfics!$P$80:$Q$80</c:f>
              <c:numCache>
                <c:formatCode>###0.0%</c:formatCode>
                <c:ptCount val="2"/>
                <c:pt idx="0">
                  <c:v>0.8571428571428571</c:v>
                </c:pt>
                <c:pt idx="1">
                  <c:v>0.14285714285714288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340160"/>
        <c:axId val="109341696"/>
        <c:axId val="0"/>
      </c:bar3DChart>
      <c:catAx>
        <c:axId val="10934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341696"/>
        <c:crosses val="autoZero"/>
        <c:auto val="1"/>
        <c:lblAlgn val="ctr"/>
        <c:lblOffset val="100"/>
        <c:noMultiLvlLbl val="0"/>
      </c:catAx>
      <c:valAx>
        <c:axId val="10934169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093401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Temps dedicat a trobar la primera feina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Gràfics!$O$98</c:f>
              <c:strCache>
                <c:ptCount val="1"/>
                <c:pt idx="0">
                  <c:v>DIPL. DE CIENCIES EMPRESARIALS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Gràfics!$P$97:$U$97</c:f>
              <c:strCache>
                <c:ptCount val="6"/>
                <c:pt idx="0">
                  <c:v>Tenia feina abans d'acabar la carrera</c:v>
                </c:pt>
                <c:pt idx="1">
                  <c:v>Menys d'un mes</c:v>
                </c:pt>
                <c:pt idx="2">
                  <c:v>D'un a tres mesos</c:v>
                </c:pt>
                <c:pt idx="3">
                  <c:v>De tres a sis mesos</c:v>
                </c:pt>
                <c:pt idx="4">
                  <c:v>De sis mesos a un any</c:v>
                </c:pt>
                <c:pt idx="5">
                  <c:v>Més d'un any</c:v>
                </c:pt>
              </c:strCache>
            </c:strRef>
          </c:cat>
          <c:val>
            <c:numRef>
              <c:f>Gràfics!$P$98:$U$98</c:f>
              <c:numCache>
                <c:formatCode>###0.0%</c:formatCode>
                <c:ptCount val="6"/>
                <c:pt idx="0">
                  <c:v>0.68627450980392157</c:v>
                </c:pt>
                <c:pt idx="1">
                  <c:v>3.9215686274509803E-2</c:v>
                </c:pt>
                <c:pt idx="2">
                  <c:v>0.11764705882352942</c:v>
                </c:pt>
                <c:pt idx="3">
                  <c:v>7.8431372549019607E-2</c:v>
                </c:pt>
                <c:pt idx="4">
                  <c:v>1.9607843137254902E-2</c:v>
                </c:pt>
                <c:pt idx="5">
                  <c:v>5.8823529411764712E-2</c:v>
                </c:pt>
              </c:numCache>
            </c:numRef>
          </c:val>
        </c:ser>
        <c:ser>
          <c:idx val="1"/>
          <c:order val="1"/>
          <c:tx>
            <c:strRef>
              <c:f>Gràfics!$O$99</c:f>
              <c:strCache>
                <c:ptCount val="1"/>
                <c:pt idx="0">
                  <c:v>ENG. TECN. EN INFORMATICA DE GESTIO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Gràfics!$P$97:$U$97</c:f>
              <c:strCache>
                <c:ptCount val="6"/>
                <c:pt idx="0">
                  <c:v>Tenia feina abans d'acabar la carrera</c:v>
                </c:pt>
                <c:pt idx="1">
                  <c:v>Menys d'un mes</c:v>
                </c:pt>
                <c:pt idx="2">
                  <c:v>D'un a tres mesos</c:v>
                </c:pt>
                <c:pt idx="3">
                  <c:v>De tres a sis mesos</c:v>
                </c:pt>
                <c:pt idx="4">
                  <c:v>De sis mesos a un any</c:v>
                </c:pt>
                <c:pt idx="5">
                  <c:v>Més d'un any</c:v>
                </c:pt>
              </c:strCache>
            </c:strRef>
          </c:cat>
          <c:val>
            <c:numRef>
              <c:f>Gràfics!$P$99:$U$99</c:f>
              <c:numCache>
                <c:formatCode>###0.0%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946368"/>
        <c:axId val="109947904"/>
        <c:axId val="0"/>
      </c:bar3DChart>
      <c:catAx>
        <c:axId val="10994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947904"/>
        <c:crosses val="autoZero"/>
        <c:auto val="1"/>
        <c:lblAlgn val="ctr"/>
        <c:lblOffset val="100"/>
        <c:noMultiLvlLbl val="0"/>
      </c:catAx>
      <c:valAx>
        <c:axId val="10994790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099463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Gràfics!$P$117</c:f>
              <c:strCache>
                <c:ptCount val="1"/>
                <c:pt idx="0">
                  <c:v>Contactes (personals, familiars) ...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Gràfics!$O$118:$O$119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Gràfics!$P$118:$P$119</c:f>
              <c:numCache>
                <c:formatCode>###0.0%</c:formatCode>
                <c:ptCount val="2"/>
                <c:pt idx="0">
                  <c:v>0.49019607843137258</c:v>
                </c:pt>
                <c:pt idx="1">
                  <c:v>0.7142857142857143</c:v>
                </c:pt>
              </c:numCache>
            </c:numRef>
          </c:val>
        </c:ser>
        <c:ser>
          <c:idx val="1"/>
          <c:order val="1"/>
          <c:tx>
            <c:strRef>
              <c:f>Gràfics!$Q$117</c:f>
              <c:strCache>
                <c:ptCount val="1"/>
                <c:pt idx="0">
                  <c:v>Anuncis de premsa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Gràfics!$O$118:$O$119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Gràfics!$Q$118:$Q$119</c:f>
              <c:numCache>
                <c:formatCode>###0.0%</c:formatCode>
                <c:ptCount val="2"/>
                <c:pt idx="0">
                  <c:v>1.9607843137254902E-2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Gràfics!$R$117</c:f>
              <c:strCache>
                <c:ptCount val="1"/>
                <c:pt idx="0">
                  <c:v>Oposició/concurs públic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Gràfics!$O$118:$O$119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Gràfics!$R$118:$R$119</c:f>
              <c:numCache>
                <c:formatCode>###0.0%</c:formatCode>
                <c:ptCount val="2"/>
                <c:pt idx="0">
                  <c:v>1.9607843137254902E-2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Gràfics!$S$117</c:f>
              <c:strCache>
                <c:ptCount val="1"/>
                <c:pt idx="0">
                  <c:v>Pràctiques d'estudis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Gràfics!$O$118:$O$119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Gràfics!$S$118:$S$119</c:f>
              <c:numCache>
                <c:formatCode>###0.0%</c:formatCode>
                <c:ptCount val="2"/>
                <c:pt idx="0">
                  <c:v>5.8823529411764712E-2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Gràfics!$T$117</c:f>
              <c:strCache>
                <c:ptCount val="1"/>
                <c:pt idx="0">
                  <c:v>Serveis d'universitats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Gràfics!$O$118:$O$119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Gràfics!$T$118:$T$119</c:f>
              <c:numCache>
                <c:formatCode>###0.0%</c:formatCode>
                <c:ptCount val="2"/>
                <c:pt idx="0">
                  <c:v>5.8823529411764712E-2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Gràfics!$U$117</c:f>
              <c:strCache>
                <c:ptCount val="1"/>
                <c:pt idx="0">
                  <c:v>Internet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Gràfics!$O$118:$O$119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Gràfics!$U$118:$U$119</c:f>
              <c:numCache>
                <c:formatCode>###0.0%</c:formatCode>
                <c:ptCount val="2"/>
                <c:pt idx="0">
                  <c:v>0.31372549019607843</c:v>
                </c:pt>
                <c:pt idx="1">
                  <c:v>0.28571428571428575</c:v>
                </c:pt>
              </c:numCache>
            </c:numRef>
          </c:val>
        </c:ser>
        <c:ser>
          <c:idx val="6"/>
          <c:order val="6"/>
          <c:tx>
            <c:strRef>
              <c:f>Gràfics!$V$117</c:f>
              <c:strCache>
                <c:ptCount val="1"/>
                <c:pt idx="0">
                  <c:v>Altres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Gràfics!$O$118:$O$119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Gràfics!$V$118:$V$119</c:f>
              <c:numCache>
                <c:formatCode>###0.0%</c:formatCode>
                <c:ptCount val="2"/>
                <c:pt idx="0">
                  <c:v>3.9215686274509803E-2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598976"/>
        <c:axId val="111617152"/>
        <c:axId val="0"/>
      </c:bar3DChart>
      <c:catAx>
        <c:axId val="11159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617152"/>
        <c:crosses val="autoZero"/>
        <c:auto val="1"/>
        <c:lblAlgn val="ctr"/>
        <c:lblOffset val="100"/>
        <c:noMultiLvlLbl val="0"/>
      </c:catAx>
      <c:valAx>
        <c:axId val="11161715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115989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Gràfics!$P$140</c:f>
              <c:strCache>
                <c:ptCount val="1"/>
                <c:pt idx="0">
                  <c:v>Fa 3 anys o més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Gràfics!$O$141:$O$142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Gràfics!$P$141:$P$142</c:f>
              <c:numCache>
                <c:formatCode>0%</c:formatCode>
                <c:ptCount val="2"/>
                <c:pt idx="0">
                  <c:v>0.44700000000000001</c:v>
                </c:pt>
                <c:pt idx="1">
                  <c:v>0.85699999999999998</c:v>
                </c:pt>
              </c:numCache>
            </c:numRef>
          </c:val>
        </c:ser>
        <c:ser>
          <c:idx val="1"/>
          <c:order val="1"/>
          <c:tx>
            <c:strRef>
              <c:f>Gràfics!$Q$140</c:f>
              <c:strCache>
                <c:ptCount val="1"/>
                <c:pt idx="0">
                  <c:v>Fa 1 o 2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Gràfics!$O$141:$O$142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Gràfics!$Q$141:$Q$142</c:f>
              <c:numCache>
                <c:formatCode>0%</c:formatCode>
                <c:ptCount val="2"/>
                <c:pt idx="0">
                  <c:v>0.35299999999999998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Gràfics!$R$140</c:f>
              <c:strCache>
                <c:ptCount val="1"/>
                <c:pt idx="0">
                  <c:v>Any actual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Gràfics!$O$141:$O$142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Gràfics!$R$141:$R$142</c:f>
              <c:numCache>
                <c:formatCode>0%</c:formatCode>
                <c:ptCount val="2"/>
                <c:pt idx="0">
                  <c:v>0.2</c:v>
                </c:pt>
                <c:pt idx="1">
                  <c:v>0.14299999999999999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676032"/>
        <c:axId val="111711744"/>
        <c:axId val="0"/>
      </c:bar3DChart>
      <c:catAx>
        <c:axId val="11167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711744"/>
        <c:crosses val="autoZero"/>
        <c:auto val="1"/>
        <c:lblAlgn val="ctr"/>
        <c:lblOffset val="100"/>
        <c:noMultiLvlLbl val="0"/>
      </c:catAx>
      <c:valAx>
        <c:axId val="111711744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crossAx val="1116760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Gràfics!$R$160</c:f>
              <c:strCache>
                <c:ptCount val="1"/>
                <c:pt idx="0">
                  <c:v>DIPL. DE CIENCIES EMPRESARIALS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Gràfics!$S$158:$X$159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Gràfics!$S$160:$X$160</c:f>
              <c:numCache>
                <c:formatCode>###0.0%</c:formatCode>
                <c:ptCount val="6"/>
                <c:pt idx="0">
                  <c:v>0.49019607843137253</c:v>
                </c:pt>
                <c:pt idx="1">
                  <c:v>3.9215686274509803E-2</c:v>
                </c:pt>
                <c:pt idx="2">
                  <c:v>9.8039215686274508E-2</c:v>
                </c:pt>
                <c:pt idx="3">
                  <c:v>0</c:v>
                </c:pt>
                <c:pt idx="4">
                  <c:v>0.13725490196078433</c:v>
                </c:pt>
                <c:pt idx="5">
                  <c:v>0.23529411764705882</c:v>
                </c:pt>
              </c:numCache>
            </c:numRef>
          </c:val>
        </c:ser>
        <c:ser>
          <c:idx val="1"/>
          <c:order val="1"/>
          <c:tx>
            <c:strRef>
              <c:f>Gràfics!$R$161</c:f>
              <c:strCache>
                <c:ptCount val="1"/>
                <c:pt idx="0">
                  <c:v>ENG. TECN. EN INFORMATICA DE GESTIO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Gràfics!$S$158:$X$159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Gràfics!$S$161:$X$161</c:f>
              <c:numCache>
                <c:formatCode>###0.0%</c:formatCode>
                <c:ptCount val="6"/>
                <c:pt idx="0">
                  <c:v>0.2857142857142857</c:v>
                </c:pt>
                <c:pt idx="1">
                  <c:v>0</c:v>
                </c:pt>
                <c:pt idx="2">
                  <c:v>0</c:v>
                </c:pt>
                <c:pt idx="3">
                  <c:v>0.2857142857142857</c:v>
                </c:pt>
                <c:pt idx="4">
                  <c:v>0.2857142857142857</c:v>
                </c:pt>
                <c:pt idx="5">
                  <c:v>0.14285714285714285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758336"/>
        <c:axId val="111780608"/>
        <c:axId val="0"/>
      </c:bar3DChart>
      <c:catAx>
        <c:axId val="111758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1780608"/>
        <c:crosses val="autoZero"/>
        <c:auto val="1"/>
        <c:lblAlgn val="ctr"/>
        <c:lblOffset val="100"/>
        <c:noMultiLvlLbl val="0"/>
      </c:catAx>
      <c:valAx>
        <c:axId val="11178060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117583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Gràfics!$O$174</c:f>
              <c:strCache>
                <c:ptCount val="1"/>
                <c:pt idx="0">
                  <c:v>Fix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Gràfics!$N$175:$N$176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Gràfics!$O$175:$O$176</c:f>
              <c:numCache>
                <c:formatCode>###0.0%</c:formatCode>
                <c:ptCount val="2"/>
                <c:pt idx="0">
                  <c:v>0.80392156862745101</c:v>
                </c:pt>
                <c:pt idx="1">
                  <c:v>0.57142857142857151</c:v>
                </c:pt>
              </c:numCache>
            </c:numRef>
          </c:val>
        </c:ser>
        <c:ser>
          <c:idx val="1"/>
          <c:order val="1"/>
          <c:tx>
            <c:strRef>
              <c:f>Gràfics!$P$174</c:f>
              <c:strCache>
                <c:ptCount val="1"/>
                <c:pt idx="0">
                  <c:v>Autónom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Gràfics!$N$175:$N$176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Gràfics!$P$175:$P$176</c:f>
              <c:numCache>
                <c:formatCode>###0.0%</c:formatCode>
                <c:ptCount val="2"/>
                <c:pt idx="0">
                  <c:v>7.8431372549019607E-2</c:v>
                </c:pt>
                <c:pt idx="1">
                  <c:v>0.42857142857142855</c:v>
                </c:pt>
              </c:numCache>
            </c:numRef>
          </c:val>
        </c:ser>
        <c:ser>
          <c:idx val="2"/>
          <c:order val="2"/>
          <c:tx>
            <c:strRef>
              <c:f>Gràfics!$Q$174</c:f>
              <c:strCache>
                <c:ptCount val="1"/>
                <c:pt idx="0">
                  <c:v>Temporal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Gràfics!$N$175:$N$176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Gràfics!$Q$175:$Q$176</c:f>
              <c:numCache>
                <c:formatCode>###0.0%</c:formatCode>
                <c:ptCount val="2"/>
                <c:pt idx="0">
                  <c:v>9.8039215686274522E-2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Gràfics!$R$174</c:f>
              <c:strCache>
                <c:ptCount val="1"/>
                <c:pt idx="0">
                  <c:v>Becaris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Gràfics!$N$175:$N$176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Gràfics!$R$175:$R$176</c:f>
              <c:numCache>
                <c:formatCode>###0.0%</c:formatCode>
                <c:ptCount val="2"/>
                <c:pt idx="0">
                  <c:v>1.9607843137254902E-2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Gràfics!$S$174</c:f>
              <c:strCache>
                <c:ptCount val="1"/>
                <c:pt idx="0">
                  <c:v>No contracte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Gràfics!$N$175:$N$176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Gràfics!$S$175:$S$176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879296"/>
        <c:axId val="111880832"/>
        <c:axId val="0"/>
      </c:bar3DChart>
      <c:catAx>
        <c:axId val="111879296"/>
        <c:scaling>
          <c:orientation val="minMax"/>
        </c:scaling>
        <c:delete val="0"/>
        <c:axPos val="b"/>
        <c:majorTickMark val="out"/>
        <c:minorTickMark val="none"/>
        <c:tickLblPos val="nextTo"/>
        <c:crossAx val="111880832"/>
        <c:crosses val="autoZero"/>
        <c:auto val="1"/>
        <c:lblAlgn val="ctr"/>
        <c:lblOffset val="100"/>
        <c:noMultiLvlLbl val="0"/>
      </c:catAx>
      <c:valAx>
        <c:axId val="11188083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118792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Gràfics!$O$198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Gràfics!$N$199:$N$200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Gràfics!$O$199:$O$200</c:f>
              <c:numCache>
                <c:formatCode>###0.0%</c:formatCode>
                <c:ptCount val="2"/>
                <c:pt idx="0">
                  <c:v>0.04</c:v>
                </c:pt>
                <c:pt idx="1">
                  <c:v>0.14285714285714288</c:v>
                </c:pt>
              </c:numCache>
            </c:numRef>
          </c:val>
        </c:ser>
        <c:ser>
          <c:idx val="1"/>
          <c:order val="1"/>
          <c:tx>
            <c:strRef>
              <c:f>Gràfics!$P$198</c:f>
              <c:strCache>
                <c:ptCount val="1"/>
                <c:pt idx="0">
                  <c:v>Sí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Gràfics!$N$199:$N$200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Gràfics!$P$199:$P$200</c:f>
              <c:numCache>
                <c:formatCode>###0.0%</c:formatCode>
                <c:ptCount val="2"/>
                <c:pt idx="0">
                  <c:v>0.96</c:v>
                </c:pt>
                <c:pt idx="1">
                  <c:v>0.8571428571428571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911296"/>
        <c:axId val="111912832"/>
        <c:axId val="0"/>
      </c:bar3DChart>
      <c:catAx>
        <c:axId val="11191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912832"/>
        <c:crosses val="autoZero"/>
        <c:auto val="1"/>
        <c:lblAlgn val="ctr"/>
        <c:lblOffset val="100"/>
        <c:noMultiLvlLbl val="0"/>
      </c:catAx>
      <c:valAx>
        <c:axId val="11191283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119112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Gràfics!$P$218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Gràfics!$O$219</c:f>
              <c:strCache>
                <c:ptCount val="1"/>
                <c:pt idx="0">
                  <c:v>DIPL. DE CIENCIES EMPRESARIALS</c:v>
                </c:pt>
              </c:strCache>
            </c:strRef>
          </c:cat>
          <c:val>
            <c:numRef>
              <c:f>Gràfics!$P$219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Gràfics!$Q$218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Gràfics!$O$219</c:f>
              <c:strCache>
                <c:ptCount val="1"/>
                <c:pt idx="0">
                  <c:v>DIPL. DE CIENCIES EMPRESARIALS</c:v>
                </c:pt>
              </c:strCache>
            </c:strRef>
          </c:cat>
          <c:val>
            <c:numRef>
              <c:f>Gràfics!$Q$219</c:f>
              <c:numCache>
                <c:formatCode>###0.0%</c:formatCode>
                <c:ptCount val="1"/>
                <c:pt idx="0">
                  <c:v>0.75</c:v>
                </c:pt>
              </c:numCache>
            </c:numRef>
          </c:val>
        </c:ser>
        <c:ser>
          <c:idx val="2"/>
          <c:order val="2"/>
          <c:tx>
            <c:strRef>
              <c:f>Gràfics!$R$218</c:f>
              <c:strCache>
                <c:ptCount val="1"/>
                <c:pt idx="0">
                  <c:v>Més d'un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Gràfics!$O$219</c:f>
              <c:strCache>
                <c:ptCount val="1"/>
                <c:pt idx="0">
                  <c:v>DIPL. DE CIENCIES EMPRESARIALS</c:v>
                </c:pt>
              </c:strCache>
            </c:strRef>
          </c:cat>
          <c:val>
            <c:numRef>
              <c:f>Gràfics!$R$219</c:f>
              <c:numCache>
                <c:formatCode>###0.0%</c:formatCode>
                <c:ptCount val="1"/>
                <c:pt idx="0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939968"/>
        <c:axId val="111941504"/>
        <c:axId val="0"/>
      </c:bar3DChart>
      <c:catAx>
        <c:axId val="11193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941504"/>
        <c:crosses val="autoZero"/>
        <c:auto val="1"/>
        <c:lblAlgn val="ctr"/>
        <c:lblOffset val="100"/>
        <c:noMultiLvlLbl val="0"/>
      </c:catAx>
      <c:valAx>
        <c:axId val="11194150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119399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Gràfics!$P$238</c:f>
              <c:strCache>
                <c:ptCount val="1"/>
                <c:pt idx="0">
                  <c:v>Públic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Gràfics!$O$239:$O$240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Gràfics!$P$239:$P$240</c:f>
              <c:numCache>
                <c:formatCode>###0.0%</c:formatCode>
                <c:ptCount val="2"/>
                <c:pt idx="0">
                  <c:v>5.8823529411764712E-2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Gràfics!$Q$238</c:f>
              <c:strCache>
                <c:ptCount val="1"/>
                <c:pt idx="0">
                  <c:v>Privat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Gràfics!$O$239:$O$240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Gràfics!$Q$239:$Q$240</c:f>
              <c:numCache>
                <c:formatCode>###0.0%</c:formatCode>
                <c:ptCount val="2"/>
                <c:pt idx="0">
                  <c:v>0.94117647058823539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962752"/>
        <c:axId val="111985024"/>
        <c:axId val="0"/>
      </c:bar3DChart>
      <c:catAx>
        <c:axId val="1119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985024"/>
        <c:crosses val="autoZero"/>
        <c:auto val="1"/>
        <c:lblAlgn val="ctr"/>
        <c:lblOffset val="100"/>
        <c:noMultiLvlLbl val="0"/>
      </c:catAx>
      <c:valAx>
        <c:axId val="111985024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119627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Gràfics!$P$257</c:f>
              <c:strCache>
                <c:ptCount val="1"/>
                <c:pt idx="0">
                  <c:v>Barcelona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Gràfics!$O$258:$O$259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Gràfics!$P$258:$P$259</c:f>
              <c:numCache>
                <c:formatCode>###0.0%</c:formatCode>
                <c:ptCount val="2"/>
                <c:pt idx="0">
                  <c:v>0.92156862745098034</c:v>
                </c:pt>
                <c:pt idx="1">
                  <c:v>0.8571428571428571</c:v>
                </c:pt>
              </c:numCache>
            </c:numRef>
          </c:val>
        </c:ser>
        <c:ser>
          <c:idx val="1"/>
          <c:order val="1"/>
          <c:tx>
            <c:strRef>
              <c:f>Gràfics!$Q$257</c:f>
              <c:strCache>
                <c:ptCount val="1"/>
                <c:pt idx="0">
                  <c:v>Tarragona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Gràfics!$O$258:$O$259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Gràfics!$Q$258:$Q$259</c:f>
              <c:numCache>
                <c:formatCode>###0.0%</c:formatCode>
                <c:ptCount val="2"/>
                <c:pt idx="0">
                  <c:v>1.9607843137254902E-2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Gràfics!$R$257</c:f>
              <c:strCache>
                <c:ptCount val="1"/>
                <c:pt idx="0">
                  <c:v>Girona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Gràfics!$O$258:$O$259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Gràfics!$R$258:$R$259</c:f>
              <c:numCache>
                <c:formatCode>###0.0%</c:formatCode>
                <c:ptCount val="2"/>
                <c:pt idx="0">
                  <c:v>1.9607843137254902E-2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Gràfics!$S$257</c:f>
              <c:strCache>
                <c:ptCount val="1"/>
                <c:pt idx="0">
                  <c:v>Lleida</c:v>
                </c:pt>
              </c:strCache>
            </c:strRef>
          </c:tx>
          <c:invertIfNegative val="0"/>
          <c:cat>
            <c:strRef>
              <c:f>Gràfics!$O$258:$O$259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Gràfics!$S$258:$S$259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Gràfics!$T$257</c:f>
              <c:strCache>
                <c:ptCount val="1"/>
                <c:pt idx="0">
                  <c:v>Resta de comunitats autònomes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Gràfics!$O$258:$O$259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Gràfics!$T$258:$T$259</c:f>
              <c:numCache>
                <c:formatCode>###0.0%</c:formatCode>
                <c:ptCount val="2"/>
                <c:pt idx="0">
                  <c:v>1.9607843137254902E-2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Gràfics!$U$257</c:f>
              <c:strCache>
                <c:ptCount val="1"/>
                <c:pt idx="0">
                  <c:v>Europa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Gràfics!$O$258:$O$259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Gràfics!$U$258:$U$259</c:f>
              <c:numCache>
                <c:formatCode>###0.0%</c:formatCode>
                <c:ptCount val="2"/>
                <c:pt idx="0">
                  <c:v>1.9607843137254902E-2</c:v>
                </c:pt>
                <c:pt idx="1">
                  <c:v>0.14285714285714288</c:v>
                </c:pt>
              </c:numCache>
            </c:numRef>
          </c:val>
        </c:ser>
        <c:ser>
          <c:idx val="6"/>
          <c:order val="6"/>
          <c:tx>
            <c:strRef>
              <c:f>Gràfics!$V$257</c:f>
              <c:strCache>
                <c:ptCount val="1"/>
                <c:pt idx="0">
                  <c:v>Resta del món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Gràfics!$O$258:$O$259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Gràfics!$V$258:$V$259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057344"/>
        <c:axId val="112132864"/>
        <c:axId val="0"/>
      </c:bar3DChart>
      <c:catAx>
        <c:axId val="112057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2132864"/>
        <c:crosses val="autoZero"/>
        <c:auto val="1"/>
        <c:lblAlgn val="ctr"/>
        <c:lblOffset val="100"/>
        <c:noMultiLvlLbl val="0"/>
      </c:catAx>
      <c:valAx>
        <c:axId val="112132864"/>
        <c:scaling>
          <c:orientation val="minMax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1120573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US" u="sng"/>
              <a:t>Tipus de contracte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5544907407407406"/>
          <c:y val="0.24398277777777777"/>
          <c:w val="0.61162499999999997"/>
          <c:h val="0.5610838888888889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 '!$Q$19</c:f>
              <c:strCache>
                <c:ptCount val="1"/>
                <c:pt idx="0">
                  <c:v>Fix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'!$P$20:$P$21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'Resum '!$Q$20:$Q$21</c:f>
              <c:numCache>
                <c:formatCode>###0.0%</c:formatCode>
                <c:ptCount val="2"/>
                <c:pt idx="0">
                  <c:v>0.80392156862745101</c:v>
                </c:pt>
                <c:pt idx="1">
                  <c:v>0.57142857142857151</c:v>
                </c:pt>
              </c:numCache>
            </c:numRef>
          </c:val>
        </c:ser>
        <c:ser>
          <c:idx val="1"/>
          <c:order val="1"/>
          <c:tx>
            <c:strRef>
              <c:f>'Resum '!$R$19</c:f>
              <c:strCache>
                <c:ptCount val="1"/>
                <c:pt idx="0">
                  <c:v>Autónom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'!$P$20:$P$21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'Resum '!$R$20:$R$21</c:f>
              <c:numCache>
                <c:formatCode>###0.0%</c:formatCode>
                <c:ptCount val="2"/>
                <c:pt idx="0">
                  <c:v>7.8431372549019607E-2</c:v>
                </c:pt>
                <c:pt idx="1">
                  <c:v>0.42857142857142855</c:v>
                </c:pt>
              </c:numCache>
            </c:numRef>
          </c:val>
        </c:ser>
        <c:ser>
          <c:idx val="2"/>
          <c:order val="2"/>
          <c:tx>
            <c:strRef>
              <c:f>'Resum '!$S$19</c:f>
              <c:strCache>
                <c:ptCount val="1"/>
                <c:pt idx="0">
                  <c:v>Temporal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'Resum '!$P$20:$P$21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'Resum '!$S$20:$S$21</c:f>
              <c:numCache>
                <c:formatCode>###0.0%</c:formatCode>
                <c:ptCount val="2"/>
                <c:pt idx="0">
                  <c:v>9.8039215686274522E-2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'Resum '!$T$19</c:f>
              <c:strCache>
                <c:ptCount val="1"/>
                <c:pt idx="0">
                  <c:v>Becaris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'Resum '!$P$20:$P$21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'Resum '!$T$20:$T$21</c:f>
              <c:numCache>
                <c:formatCode>###0.0%</c:formatCode>
                <c:ptCount val="2"/>
                <c:pt idx="0">
                  <c:v>1.9607843137254902E-2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'Resum '!$U$19</c:f>
              <c:strCache>
                <c:ptCount val="1"/>
                <c:pt idx="0">
                  <c:v>No contracte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'Resum '!$P$20:$P$21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'Resum '!$U$20:$U$21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927616"/>
        <c:axId val="108941696"/>
        <c:axId val="0"/>
      </c:bar3DChart>
      <c:catAx>
        <c:axId val="1089276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08941696"/>
        <c:crosses val="autoZero"/>
        <c:auto val="1"/>
        <c:lblAlgn val="ctr"/>
        <c:lblOffset val="100"/>
        <c:noMultiLvlLbl val="0"/>
      </c:catAx>
      <c:valAx>
        <c:axId val="10894169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089276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Gràfics!$P$278</c:f>
              <c:strCache>
                <c:ptCount val="1"/>
                <c:pt idx="0">
                  <c:v>Menys de 9.000 €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Gràfics!$O$279:$O$280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Gràfics!$P$279:$P$280</c:f>
              <c:numCache>
                <c:formatCode>###0.0%</c:formatCode>
                <c:ptCount val="2"/>
                <c:pt idx="0">
                  <c:v>4.6511627906976744E-2</c:v>
                </c:pt>
                <c:pt idx="1">
                  <c:v>0.14285714285714288</c:v>
                </c:pt>
              </c:numCache>
            </c:numRef>
          </c:val>
        </c:ser>
        <c:ser>
          <c:idx val="1"/>
          <c:order val="1"/>
          <c:tx>
            <c:strRef>
              <c:f>Gràfics!$Q$278</c:f>
              <c:strCache>
                <c:ptCount val="1"/>
                <c:pt idx="0">
                  <c:v>Entre 9.000 i 12.000 €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Gràfics!$O$279:$O$280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Gràfics!$Q$279:$Q$280</c:f>
              <c:numCache>
                <c:formatCode>###0.0%</c:formatCode>
                <c:ptCount val="2"/>
                <c:pt idx="0">
                  <c:v>9.3023255813953487E-2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Gràfics!$R$278</c:f>
              <c:strCache>
                <c:ptCount val="1"/>
                <c:pt idx="0">
                  <c:v>Entre 12.001 i 15.000 €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Gràfics!$O$279:$O$280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Gràfics!$R$279:$R$280</c:f>
              <c:numCache>
                <c:formatCode>###0.0%</c:formatCode>
                <c:ptCount val="2"/>
                <c:pt idx="0">
                  <c:v>4.6511627906976744E-2</c:v>
                </c:pt>
                <c:pt idx="1">
                  <c:v>0.14285714285714288</c:v>
                </c:pt>
              </c:numCache>
            </c:numRef>
          </c:val>
        </c:ser>
        <c:ser>
          <c:idx val="3"/>
          <c:order val="3"/>
          <c:tx>
            <c:strRef>
              <c:f>Gràfics!$S$278</c:f>
              <c:strCache>
                <c:ptCount val="1"/>
                <c:pt idx="0">
                  <c:v>Entre 15.001 i 18.000 €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Gràfics!$O$279:$O$280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Gràfics!$S$279:$S$280</c:f>
              <c:numCache>
                <c:formatCode>###0.0%</c:formatCode>
                <c:ptCount val="2"/>
                <c:pt idx="0">
                  <c:v>0.20930232558139536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Gràfics!$T$278</c:f>
              <c:strCache>
                <c:ptCount val="1"/>
                <c:pt idx="0">
                  <c:v>Entre 18.001 i 24.000 €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Gràfics!$O$279:$O$280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Gràfics!$T$279:$T$280</c:f>
              <c:numCache>
                <c:formatCode>###0.0%</c:formatCode>
                <c:ptCount val="2"/>
                <c:pt idx="0">
                  <c:v>0.16279069767441862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Gràfics!$U$278</c:f>
              <c:strCache>
                <c:ptCount val="1"/>
                <c:pt idx="0">
                  <c:v>Entre 24.001 i 30.000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Gràfics!$O$279:$O$280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Gràfics!$U$279:$U$280</c:f>
              <c:numCache>
                <c:formatCode>###0.0%</c:formatCode>
                <c:ptCount val="2"/>
                <c:pt idx="0">
                  <c:v>0.20930232558139536</c:v>
                </c:pt>
                <c:pt idx="1">
                  <c:v>0.14285714285714288</c:v>
                </c:pt>
              </c:numCache>
            </c:numRef>
          </c:val>
        </c:ser>
        <c:ser>
          <c:idx val="6"/>
          <c:order val="6"/>
          <c:tx>
            <c:strRef>
              <c:f>Gràfics!$V$278</c:f>
              <c:strCache>
                <c:ptCount val="1"/>
                <c:pt idx="0">
                  <c:v>Entre 30.001 i 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Gràfics!$O$279:$O$280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Gràfics!$V$279:$V$280</c:f>
              <c:numCache>
                <c:formatCode>###0.0%</c:formatCode>
                <c:ptCount val="2"/>
                <c:pt idx="0">
                  <c:v>0.18604651162790697</c:v>
                </c:pt>
                <c:pt idx="1">
                  <c:v>0.42857142857142855</c:v>
                </c:pt>
              </c:numCache>
            </c:numRef>
          </c:val>
        </c:ser>
        <c:ser>
          <c:idx val="7"/>
          <c:order val="7"/>
          <c:tx>
            <c:strRef>
              <c:f>Gràfics!$W$278</c:f>
              <c:strCache>
                <c:ptCount val="1"/>
                <c:pt idx="0">
                  <c:v>Més de 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Gràfics!$O$279:$O$280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Gràfics!$W$279:$W$280</c:f>
              <c:numCache>
                <c:formatCode>###0.0%</c:formatCode>
                <c:ptCount val="2"/>
                <c:pt idx="0">
                  <c:v>4.6511627906976744E-2</c:v>
                </c:pt>
                <c:pt idx="1">
                  <c:v>0.14285714285714288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399872"/>
        <c:axId val="112401408"/>
        <c:axId val="0"/>
      </c:bar3DChart>
      <c:catAx>
        <c:axId val="112399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2401408"/>
        <c:crosses val="autoZero"/>
        <c:auto val="1"/>
        <c:lblAlgn val="ctr"/>
        <c:lblOffset val="100"/>
        <c:noMultiLvlLbl val="0"/>
      </c:catAx>
      <c:valAx>
        <c:axId val="11240140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123998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Gràfics!$P$297</c:f>
              <c:strCache>
                <c:ptCount val="1"/>
                <c:pt idx="0">
                  <c:v>Menys de 10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Gràfics!$O$298:$O$299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Gràfics!$P$298:$P$299</c:f>
              <c:numCache>
                <c:formatCode>###0.0%</c:formatCode>
                <c:ptCount val="2"/>
                <c:pt idx="0">
                  <c:v>0.2</c:v>
                </c:pt>
                <c:pt idx="1">
                  <c:v>0.28571428571428575</c:v>
                </c:pt>
              </c:numCache>
            </c:numRef>
          </c:val>
        </c:ser>
        <c:ser>
          <c:idx val="1"/>
          <c:order val="1"/>
          <c:tx>
            <c:strRef>
              <c:f>Gràfics!$Q$297</c:f>
              <c:strCache>
                <c:ptCount val="1"/>
                <c:pt idx="0">
                  <c:v>Entre 11 i 50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Gràfics!$O$298:$O$299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Gràfics!$Q$298:$Q$299</c:f>
              <c:numCache>
                <c:formatCode>###0.0%</c:formatCode>
                <c:ptCount val="2"/>
                <c:pt idx="0">
                  <c:v>0.3</c:v>
                </c:pt>
                <c:pt idx="1">
                  <c:v>0.14285714285714288</c:v>
                </c:pt>
              </c:numCache>
            </c:numRef>
          </c:val>
        </c:ser>
        <c:ser>
          <c:idx val="2"/>
          <c:order val="2"/>
          <c:tx>
            <c:strRef>
              <c:f>Gràfics!$R$297</c:f>
              <c:strCache>
                <c:ptCount val="1"/>
                <c:pt idx="0">
                  <c:v>Entre 51 i 100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Gràfics!$O$298:$O$299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Gràfics!$R$298:$R$299</c:f>
              <c:numCache>
                <c:formatCode>###0.0%</c:formatCode>
                <c:ptCount val="2"/>
                <c:pt idx="0">
                  <c:v>0.04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Gràfics!$S$297</c:f>
              <c:strCache>
                <c:ptCount val="1"/>
                <c:pt idx="0">
                  <c:v>Entre 101 i 250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Gràfics!$O$298:$O$299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Gràfics!$S$298:$S$299</c:f>
              <c:numCache>
                <c:formatCode>###0.0%</c:formatCode>
                <c:ptCount val="2"/>
                <c:pt idx="0">
                  <c:v>0.04</c:v>
                </c:pt>
                <c:pt idx="1">
                  <c:v>0.14285714285714288</c:v>
                </c:pt>
              </c:numCache>
            </c:numRef>
          </c:val>
        </c:ser>
        <c:ser>
          <c:idx val="4"/>
          <c:order val="4"/>
          <c:tx>
            <c:strRef>
              <c:f>Gràfics!$T$297</c:f>
              <c:strCache>
                <c:ptCount val="1"/>
                <c:pt idx="0">
                  <c:v>Entre 251 i 500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Gràfics!$O$298:$O$299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Gràfics!$T$298:$T$299</c:f>
              <c:numCache>
                <c:formatCode>###0.0%</c:formatCode>
                <c:ptCount val="2"/>
                <c:pt idx="0">
                  <c:v>0.02</c:v>
                </c:pt>
                <c:pt idx="1">
                  <c:v>0.14285714285714288</c:v>
                </c:pt>
              </c:numCache>
            </c:numRef>
          </c:val>
        </c:ser>
        <c:ser>
          <c:idx val="5"/>
          <c:order val="5"/>
          <c:tx>
            <c:strRef>
              <c:f>Gràfics!$U$297</c:f>
              <c:strCache>
                <c:ptCount val="1"/>
                <c:pt idx="0">
                  <c:v>Més de 500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Gràfics!$O$298:$O$299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Gràfics!$U$298:$U$299</c:f>
              <c:numCache>
                <c:formatCode>###0.0%</c:formatCode>
                <c:ptCount val="2"/>
                <c:pt idx="0">
                  <c:v>0.4</c:v>
                </c:pt>
                <c:pt idx="1">
                  <c:v>0.28571428571428575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482176"/>
        <c:axId val="112483712"/>
        <c:axId val="0"/>
      </c:bar3DChart>
      <c:catAx>
        <c:axId val="112482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483712"/>
        <c:crosses val="autoZero"/>
        <c:auto val="1"/>
        <c:lblAlgn val="ctr"/>
        <c:lblOffset val="100"/>
        <c:noMultiLvlLbl val="0"/>
      </c:catAx>
      <c:valAx>
        <c:axId val="11248371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124821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Gràfics!$P$320</c:f>
              <c:strCache>
                <c:ptCount val="1"/>
                <c:pt idx="0">
                  <c:v>Funcions de direcció: pròpia empresa, direcció, producció, financera, etc.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Gràfics!$O$321:$O$322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Gràfics!$P$321:$P$322</c:f>
              <c:numCache>
                <c:formatCode>###0.0%</c:formatCode>
                <c:ptCount val="2"/>
                <c:pt idx="0">
                  <c:v>0.36619718309859156</c:v>
                </c:pt>
                <c:pt idx="1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Gràfics!$Q$320</c:f>
              <c:strCache>
                <c:ptCount val="1"/>
                <c:pt idx="0">
                  <c:v>Funcions de comerç i distribució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Gràfics!$O$321:$O$322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Gràfics!$Q$321:$Q$322</c:f>
              <c:numCache>
                <c:formatCode>###0.0%</c:formatCode>
                <c:ptCount val="2"/>
                <c:pt idx="0">
                  <c:v>2.8169014084507043E-2</c:v>
                </c:pt>
                <c:pt idx="1">
                  <c:v>0.16666666666666666</c:v>
                </c:pt>
              </c:numCache>
            </c:numRef>
          </c:val>
        </c:ser>
        <c:ser>
          <c:idx val="2"/>
          <c:order val="2"/>
          <c:tx>
            <c:strRef>
              <c:f>Gràfics!$R$320</c:f>
              <c:strCache>
                <c:ptCount val="1"/>
                <c:pt idx="0">
                  <c:v>Funcions d’ensenyament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Gràfics!$O$321:$O$322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Gràfics!$R$321:$R$322</c:f>
              <c:numCache>
                <c:formatCode>###0.0%</c:formatCode>
                <c:ptCount val="2"/>
                <c:pt idx="0">
                  <c:v>1.4084507042253521E-2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Gràfics!$S$320</c:f>
              <c:strCache>
                <c:ptCount val="1"/>
                <c:pt idx="0">
                  <c:v>Funcions d’R+D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Gràfics!$O$321:$O$322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Gràfics!$S$321:$S$322</c:f>
              <c:numCache>
                <c:formatCode>###0.0%</c:formatCode>
                <c:ptCount val="2"/>
                <c:pt idx="0">
                  <c:v>0</c:v>
                </c:pt>
                <c:pt idx="1">
                  <c:v>8.3333333333333329E-2</c:v>
                </c:pt>
              </c:numCache>
            </c:numRef>
          </c:val>
        </c:ser>
        <c:ser>
          <c:idx val="4"/>
          <c:order val="4"/>
          <c:tx>
            <c:strRef>
              <c:f>Gràfics!$T$320</c:f>
              <c:strCache>
                <c:ptCount val="1"/>
                <c:pt idx="0">
                  <c:v>Funcions de disseny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Gràfics!$O$321:$O$322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Gràfics!$T$321:$T$322</c:f>
              <c:numCache>
                <c:formatCode>###0.0%</c:formatCode>
                <c:ptCount val="2"/>
                <c:pt idx="0">
                  <c:v>1.4084507042253521E-2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Gràfics!$U$320</c:f>
              <c:strCache>
                <c:ptCount val="1"/>
                <c:pt idx="0">
                  <c:v>Funcions de tècnic de suport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Gràfics!$O$321:$O$322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Gràfics!$U$321:$U$322</c:f>
              <c:numCache>
                <c:formatCode>###0.0%</c:formatCode>
                <c:ptCount val="2"/>
                <c:pt idx="0">
                  <c:v>0.30985915492957744</c:v>
                </c:pt>
                <c:pt idx="1">
                  <c:v>0.5</c:v>
                </c:pt>
              </c:numCache>
            </c:numRef>
          </c:val>
        </c:ser>
        <c:ser>
          <c:idx val="6"/>
          <c:order val="6"/>
          <c:tx>
            <c:strRef>
              <c:f>Gràfics!$V$320</c:f>
              <c:strCache>
                <c:ptCount val="1"/>
                <c:pt idx="0">
                  <c:v>Altres funcions qualificades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Gràfics!$O$321:$O$322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Gràfics!$V$321:$V$322</c:f>
              <c:numCache>
                <c:formatCode>###0.0%</c:formatCode>
                <c:ptCount val="2"/>
                <c:pt idx="0">
                  <c:v>2.8169014084507043E-2</c:v>
                </c:pt>
                <c:pt idx="1">
                  <c:v>0</c:v>
                </c:pt>
              </c:numCache>
            </c:numRef>
          </c:val>
        </c:ser>
        <c:ser>
          <c:idx val="7"/>
          <c:order val="7"/>
          <c:tx>
            <c:strRef>
              <c:f>Gràfics!$W$320</c:f>
              <c:strCache>
                <c:ptCount val="1"/>
                <c:pt idx="0">
                  <c:v>Altres funcions no qualificades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Gràfics!$O$321:$O$322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Gràfics!$W$321:$W$322</c:f>
              <c:numCache>
                <c:formatCode>###0.0%</c:formatCode>
                <c:ptCount val="2"/>
                <c:pt idx="0">
                  <c:v>2.8169014084507043E-2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632192"/>
        <c:axId val="112633728"/>
        <c:axId val="0"/>
      </c:bar3DChart>
      <c:catAx>
        <c:axId val="11263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633728"/>
        <c:crosses val="autoZero"/>
        <c:auto val="1"/>
        <c:lblAlgn val="ctr"/>
        <c:lblOffset val="100"/>
        <c:noMultiLvlLbl val="0"/>
      </c:catAx>
      <c:valAx>
        <c:axId val="11263372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1263219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Gràfics!$P$340</c:f>
              <c:strCache>
                <c:ptCount val="1"/>
                <c:pt idx="0">
                  <c:v>Indústries químiques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Gràfics!$O$341:$O$342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Gràfics!$P$341:$P$342</c:f>
              <c:numCache>
                <c:formatCode>###0.0%</c:formatCode>
                <c:ptCount val="2"/>
                <c:pt idx="0">
                  <c:v>3.9215686274509803E-2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Gràfics!$Q$340</c:f>
              <c:strCache>
                <c:ptCount val="1"/>
                <c:pt idx="0">
                  <c:v>Indústries farmacèutiques i cosmètiques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Gràfics!$O$341:$O$342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Gràfics!$Q$341:$Q$342</c:f>
              <c:numCache>
                <c:formatCode>###0.0%</c:formatCode>
                <c:ptCount val="2"/>
                <c:pt idx="0">
                  <c:v>1.9607843137254902E-2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Gràfics!$R$340</c:f>
              <c:strCache>
                <c:ptCount val="1"/>
                <c:pt idx="0">
                  <c:v>Metal·lúrgia, material elèctric i de precisió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Gràfics!$O$341:$O$342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Gràfics!$R$341:$R$342</c:f>
              <c:numCache>
                <c:formatCode>###0.0%</c:formatCode>
                <c:ptCount val="2"/>
                <c:pt idx="0">
                  <c:v>0.11764705882352942</c:v>
                </c:pt>
                <c:pt idx="1">
                  <c:v>0.14285714285714288</c:v>
                </c:pt>
              </c:numCache>
            </c:numRef>
          </c:val>
        </c:ser>
        <c:ser>
          <c:idx val="3"/>
          <c:order val="3"/>
          <c:tx>
            <c:strRef>
              <c:f>Gràfics!$S$340</c:f>
              <c:strCache>
                <c:ptCount val="1"/>
                <c:pt idx="0">
                  <c:v>Materials de transport. Fabricació vehicles motor, bicicletes, construcció naval, material ferroviari, etc.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Gràfics!$O$341:$O$342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Gràfics!$S$341:$S$342</c:f>
              <c:numCache>
                <c:formatCode>###0.0%</c:formatCode>
                <c:ptCount val="2"/>
                <c:pt idx="0">
                  <c:v>5.8823529411764712E-2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Gràfics!$T$340</c:f>
              <c:strCache>
                <c:ptCount val="1"/>
                <c:pt idx="0">
                  <c:v>Productes alimentaris, begudes i tabac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Gràfics!$O$341:$O$342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Gràfics!$T$341:$T$342</c:f>
              <c:numCache>
                <c:formatCode>###0.0%</c:formatCode>
                <c:ptCount val="2"/>
                <c:pt idx="0">
                  <c:v>3.9215686274509803E-2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Gràfics!$U$340</c:f>
              <c:strCache>
                <c:ptCount val="1"/>
                <c:pt idx="0">
                  <c:v>Indústries tèxtils, del cuir i de confeccions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Gràfics!$O$341:$O$342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Gràfics!$U$341:$U$342</c:f>
              <c:numCache>
                <c:formatCode>###0.0%</c:formatCode>
                <c:ptCount val="2"/>
                <c:pt idx="0">
                  <c:v>1.9607843137254902E-2</c:v>
                </c:pt>
                <c:pt idx="1">
                  <c:v>0</c:v>
                </c:pt>
              </c:numCache>
            </c:numRef>
          </c:val>
        </c:ser>
        <c:ser>
          <c:idx val="6"/>
          <c:order val="6"/>
          <c:tx>
            <c:strRef>
              <c:f>Gràfics!$V$340</c:f>
              <c:strCache>
                <c:ptCount val="1"/>
                <c:pt idx="0">
                  <c:v>Cautxú i plàstic. Altres indústries manufactureres. Reciclatge. Fabricació de vidre, fibres sintètiques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Gràfics!$O$341:$O$342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Gràfics!$V$341:$V$342</c:f>
              <c:numCache>
                <c:formatCode>###0.0%</c:formatCode>
                <c:ptCount val="2"/>
                <c:pt idx="0">
                  <c:v>1.9607843137254902E-2</c:v>
                </c:pt>
                <c:pt idx="1">
                  <c:v>0</c:v>
                </c:pt>
              </c:numCache>
            </c:numRef>
          </c:val>
        </c:ser>
        <c:ser>
          <c:idx val="7"/>
          <c:order val="7"/>
          <c:tx>
            <c:strRef>
              <c:f>Gràfics!$W$340</c:f>
              <c:strCache>
                <c:ptCount val="1"/>
                <c:pt idx="0">
                  <c:v>Construcció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Gràfics!$O$341:$O$342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Gràfics!$W$341:$W$342</c:f>
              <c:numCache>
                <c:formatCode>###0.0%</c:formatCode>
                <c:ptCount val="2"/>
                <c:pt idx="0">
                  <c:v>3.9215686274509803E-2</c:v>
                </c:pt>
                <c:pt idx="1">
                  <c:v>0</c:v>
                </c:pt>
              </c:numCache>
            </c:numRef>
          </c:val>
        </c:ser>
        <c:ser>
          <c:idx val="8"/>
          <c:order val="8"/>
          <c:tx>
            <c:strRef>
              <c:f>Gràfics!$X$340</c:f>
              <c:strCache>
                <c:ptCount val="1"/>
                <c:pt idx="0">
                  <c:v>Comerç i reparacions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Gràfics!$O$341:$O$342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Gràfics!$X$341:$X$342</c:f>
              <c:numCache>
                <c:formatCode>###0.0%</c:formatCode>
                <c:ptCount val="2"/>
                <c:pt idx="0">
                  <c:v>9.8039215686274522E-2</c:v>
                </c:pt>
                <c:pt idx="1">
                  <c:v>0</c:v>
                </c:pt>
              </c:numCache>
            </c:numRef>
          </c:val>
        </c:ser>
        <c:ser>
          <c:idx val="9"/>
          <c:order val="9"/>
          <c:tx>
            <c:strRef>
              <c:f>Gràfics!$Y$340</c:f>
              <c:strCache>
                <c:ptCount val="1"/>
                <c:pt idx="0">
                  <c:v>Transport i activitats afins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Gràfics!$O$341:$O$342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Gràfics!$Y$341:$Y$342</c:f>
              <c:numCache>
                <c:formatCode>###0.0%</c:formatCode>
                <c:ptCount val="2"/>
                <c:pt idx="0">
                  <c:v>1.9607843137254902E-2</c:v>
                </c:pt>
                <c:pt idx="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Gràfics!$Z$340</c:f>
              <c:strCache>
                <c:ptCount val="1"/>
                <c:pt idx="0">
                  <c:v>Tecnologies de comunicació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Gràfics!$O$341:$O$342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Gràfics!$Z$341:$Z$342</c:f>
              <c:numCache>
                <c:formatCode>###0.0%</c:formatCode>
                <c:ptCount val="2"/>
                <c:pt idx="0">
                  <c:v>0</c:v>
                </c:pt>
                <c:pt idx="1">
                  <c:v>0.57142857142857151</c:v>
                </c:pt>
              </c:numCache>
            </c:numRef>
          </c:val>
        </c:ser>
        <c:ser>
          <c:idx val="11"/>
          <c:order val="11"/>
          <c:tx>
            <c:strRef>
              <c:f>Gràfics!$AA$340</c:f>
              <c:strCache>
                <c:ptCount val="1"/>
                <c:pt idx="0">
                  <c:v>Mitjans de comunicació (radio, televisió, cinema, vídeo, editorials, etc.)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Gràfics!$O$341:$O$342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Gràfics!$AA$341:$AA$342</c:f>
              <c:numCache>
                <c:formatCode>###0.0%</c:formatCode>
                <c:ptCount val="2"/>
                <c:pt idx="0">
                  <c:v>3.9215686274509803E-2</c:v>
                </c:pt>
                <c:pt idx="1">
                  <c:v>0</c:v>
                </c:pt>
              </c:numCache>
            </c:numRef>
          </c:val>
        </c:ser>
        <c:ser>
          <c:idx val="12"/>
          <c:order val="12"/>
          <c:tx>
            <c:strRef>
              <c:f>Gràfics!$AB$340</c:f>
              <c:strCache>
                <c:ptCount val="1"/>
                <c:pt idx="0">
                  <c:v>Institucions financeres, assegurances i activitats immobiliàries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Gràfics!$O$341:$O$342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Gràfics!$AB$341:$AB$342</c:f>
              <c:numCache>
                <c:formatCode>###0.0%</c:formatCode>
                <c:ptCount val="2"/>
                <c:pt idx="0">
                  <c:v>0.17647058823529413</c:v>
                </c:pt>
                <c:pt idx="1">
                  <c:v>0.14285714285714288</c:v>
                </c:pt>
              </c:numCache>
            </c:numRef>
          </c:val>
        </c:ser>
        <c:ser>
          <c:idx val="13"/>
          <c:order val="13"/>
          <c:tx>
            <c:strRef>
              <c:f>Gràfics!$AC$340</c:f>
              <c:strCache>
                <c:ptCount val="1"/>
                <c:pt idx="0">
                  <c:v>Serveis a les empreses. Lloguer de béns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Gràfics!$O$341:$O$342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Gràfics!$AC$341:$AC$342</c:f>
              <c:numCache>
                <c:formatCode>###0.0%</c:formatCode>
                <c:ptCount val="2"/>
                <c:pt idx="0">
                  <c:v>0.17647058823529413</c:v>
                </c:pt>
                <c:pt idx="1">
                  <c:v>0</c:v>
                </c:pt>
              </c:numCache>
            </c:numRef>
          </c:val>
        </c:ser>
        <c:ser>
          <c:idx val="14"/>
          <c:order val="14"/>
          <c:tx>
            <c:strRef>
              <c:f>Gràfics!$AD$340</c:f>
              <c:strCache>
                <c:ptCount val="1"/>
                <c:pt idx="0">
                  <c:v>Administració pública, defensa, i seguretat Social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Gràfics!$O$341:$O$342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Gràfics!$AD$341:$AD$342</c:f>
              <c:numCache>
                <c:formatCode>###0.0%</c:formatCode>
                <c:ptCount val="2"/>
                <c:pt idx="0">
                  <c:v>3.9215686274509803E-2</c:v>
                </c:pt>
                <c:pt idx="1">
                  <c:v>0</c:v>
                </c:pt>
              </c:numCache>
            </c:numRef>
          </c:val>
        </c:ser>
        <c:ser>
          <c:idx val="15"/>
          <c:order val="15"/>
          <c:tx>
            <c:strRef>
              <c:f>Gràfics!$AE$340</c:f>
              <c:strCache>
                <c:ptCount val="1"/>
                <c:pt idx="0">
                  <c:v>Educació, investigació i serveis culturals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Gràfics!$O$341:$O$342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Gràfics!$AE$341:$AE$342</c:f>
              <c:numCache>
                <c:formatCode>###0.0%</c:formatCode>
                <c:ptCount val="2"/>
                <c:pt idx="0">
                  <c:v>3.9215686274509803E-2</c:v>
                </c:pt>
                <c:pt idx="1">
                  <c:v>0</c:v>
                </c:pt>
              </c:numCache>
            </c:numRef>
          </c:val>
        </c:ser>
        <c:ser>
          <c:idx val="16"/>
          <c:order val="16"/>
          <c:tx>
            <c:strRef>
              <c:f>Gràfics!$AF$340</c:f>
              <c:strCache>
                <c:ptCount val="1"/>
                <c:pt idx="0">
                  <c:v>Sanitat i assistència social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Gràfics!$O$341:$O$342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Gràfics!$AF$341:$AF$342</c:f>
              <c:numCache>
                <c:formatCode>###0.0%</c:formatCode>
                <c:ptCount val="2"/>
                <c:pt idx="0">
                  <c:v>1.9607843137254902E-2</c:v>
                </c:pt>
                <c:pt idx="1">
                  <c:v>0.14285714285714288</c:v>
                </c:pt>
              </c:numCache>
            </c:numRef>
          </c:val>
        </c:ser>
        <c:ser>
          <c:idx val="17"/>
          <c:order val="17"/>
          <c:tx>
            <c:strRef>
              <c:f>Gràfics!$AG$340</c:f>
              <c:strCache>
                <c:ptCount val="1"/>
                <c:pt idx="0">
                  <c:v>Altres serveis prestats a la comunitat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Gràfics!$O$341:$O$342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Gràfics!$AG$341:$AG$342</c:f>
              <c:numCache>
                <c:formatCode>###0.0%</c:formatCode>
                <c:ptCount val="2"/>
                <c:pt idx="0">
                  <c:v>1.9607843137254902E-2</c:v>
                </c:pt>
                <c:pt idx="1">
                  <c:v>0</c:v>
                </c:pt>
              </c:numCache>
            </c:numRef>
          </c:val>
        </c:ser>
        <c:ser>
          <c:idx val="18"/>
          <c:order val="18"/>
          <c:tx>
            <c:strRef>
              <c:f>Gràfics!$AH$340</c:f>
              <c:strCache>
                <c:ptCount val="1"/>
                <c:pt idx="0">
                  <c:v>Otras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Gràfics!$O$341:$O$342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Gràfics!$AH$341:$AH$342</c:f>
              <c:numCache>
                <c:formatCode>###0.0%</c:formatCode>
                <c:ptCount val="2"/>
                <c:pt idx="0">
                  <c:v>1.9607843137254902E-2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570944"/>
        <c:axId val="117630080"/>
        <c:axId val="0"/>
      </c:bar3DChart>
      <c:catAx>
        <c:axId val="117570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7630080"/>
        <c:crosses val="autoZero"/>
        <c:auto val="1"/>
        <c:lblAlgn val="ctr"/>
        <c:lblOffset val="100"/>
        <c:noMultiLvlLbl val="0"/>
      </c:catAx>
      <c:valAx>
        <c:axId val="11763008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175709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 (Gens Important  1 - 7 Molt important)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Gràfics!$R$376</c:f>
              <c:strCache>
                <c:ptCount val="1"/>
                <c:pt idx="0">
                  <c:v>DIPL. DE CIENCIES EMPRESARIALS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Gràfics!$S$375:$Z$375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Gràfics!$S$376:$Z$376</c:f>
              <c:numCache>
                <c:formatCode>#,##0.00</c:formatCode>
                <c:ptCount val="8"/>
                <c:pt idx="0">
                  <c:v>4.7391304347826102</c:v>
                </c:pt>
                <c:pt idx="1">
                  <c:v>4.5000000000000018</c:v>
                </c:pt>
                <c:pt idx="2">
                  <c:v>4.1956521739130439</c:v>
                </c:pt>
                <c:pt idx="3">
                  <c:v>5.0869565217391282</c:v>
                </c:pt>
                <c:pt idx="4">
                  <c:v>5.7608695652173925</c:v>
                </c:pt>
                <c:pt idx="5">
                  <c:v>5.5434782608695663</c:v>
                </c:pt>
                <c:pt idx="6">
                  <c:v>5.4565217391304346</c:v>
                </c:pt>
                <c:pt idx="7">
                  <c:v>4.6086956521739122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Gràfics!$R$377</c:f>
              <c:strCache>
                <c:ptCount val="1"/>
                <c:pt idx="0">
                  <c:v>ENG. TECN. EN INFORMATICA DE GESTIO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Gràfics!$S$375:$Z$375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Gràfics!$S$377:$Z$377</c:f>
              <c:numCache>
                <c:formatCode>#,##0.00</c:formatCode>
                <c:ptCount val="8"/>
                <c:pt idx="0">
                  <c:v>4.5</c:v>
                </c:pt>
                <c:pt idx="1">
                  <c:v>6.75</c:v>
                </c:pt>
                <c:pt idx="2">
                  <c:v>5.25</c:v>
                </c:pt>
                <c:pt idx="3">
                  <c:v>7</c:v>
                </c:pt>
                <c:pt idx="4">
                  <c:v>5.25</c:v>
                </c:pt>
                <c:pt idx="5">
                  <c:v>5.5</c:v>
                </c:pt>
                <c:pt idx="6">
                  <c:v>5.75</c:v>
                </c:pt>
                <c:pt idx="7">
                  <c:v>4.75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05664"/>
        <c:axId val="117919744"/>
      </c:lineChart>
      <c:catAx>
        <c:axId val="11790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919744"/>
        <c:crosses val="autoZero"/>
        <c:auto val="1"/>
        <c:lblAlgn val="ctr"/>
        <c:lblOffset val="100"/>
        <c:noMultiLvlLbl val="0"/>
      </c:catAx>
      <c:valAx>
        <c:axId val="117919744"/>
        <c:scaling>
          <c:orientation val="minMax"/>
          <c:max val="7"/>
          <c:min val="3"/>
        </c:scaling>
        <c:delete val="0"/>
        <c:axPos val="l"/>
        <c:numFmt formatCode="#,##0.00" sourceLinked="1"/>
        <c:majorTickMark val="out"/>
        <c:minorTickMark val="none"/>
        <c:tickLblPos val="nextTo"/>
        <c:crossAx val="1179056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 (Gens Important  1 - 7 Molt important)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445740740740723E-2"/>
          <c:y val="0.1569861111111111"/>
          <c:w val="0.89199447426978462"/>
          <c:h val="0.63677384259259262"/>
        </c:manualLayout>
      </c:layout>
      <c:lineChart>
        <c:grouping val="standard"/>
        <c:varyColors val="0"/>
        <c:ser>
          <c:idx val="0"/>
          <c:order val="0"/>
          <c:tx>
            <c:strRef>
              <c:f>Gràfics!$Q$400</c:f>
              <c:strCache>
                <c:ptCount val="1"/>
                <c:pt idx="0">
                  <c:v>DIPL. DE CIENCIES EMPRESARIALS</c:v>
                </c:pt>
              </c:strCache>
            </c:strRef>
          </c:tx>
          <c:marker>
            <c:symbol val="none"/>
          </c:marker>
          <c:dLbls>
            <c:dLbl>
              <c:idx val="2"/>
              <c:layout>
                <c:manualLayout>
                  <c:x val="0"/>
                  <c:y val="-4.577401333573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Gràfics!$R$399:$V$399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Gràfics!$R$400:$V$400</c:f>
              <c:numCache>
                <c:formatCode>#,##0.00</c:formatCode>
                <c:ptCount val="5"/>
                <c:pt idx="0">
                  <c:v>5.7727272727272707</c:v>
                </c:pt>
                <c:pt idx="1">
                  <c:v>5.1136363636363642</c:v>
                </c:pt>
                <c:pt idx="2">
                  <c:v>4.75</c:v>
                </c:pt>
                <c:pt idx="3">
                  <c:v>4.7727272727272743</c:v>
                </c:pt>
                <c:pt idx="4">
                  <c:v>5.666666666666667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Gràfics!$Q$401</c:f>
              <c:strCache>
                <c:ptCount val="1"/>
                <c:pt idx="0">
                  <c:v>ENG. TECN. EN INFORMATICA DE GESTIO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Gràfics!$R$399:$V$399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Gràfics!$R$401:$V$401</c:f>
              <c:numCache>
                <c:formatCode>#,##0.00</c:formatCode>
                <c:ptCount val="5"/>
                <c:pt idx="0">
                  <c:v>6.3333333333333339</c:v>
                </c:pt>
                <c:pt idx="1">
                  <c:v>6.166666666666667</c:v>
                </c:pt>
                <c:pt idx="2">
                  <c:v>4.666666666666667</c:v>
                </c:pt>
                <c:pt idx="3">
                  <c:v>5.3333333333333339</c:v>
                </c:pt>
                <c:pt idx="4">
                  <c:v>5.833333333333333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34208"/>
        <c:axId val="123935744"/>
      </c:lineChart>
      <c:catAx>
        <c:axId val="12393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123935744"/>
        <c:crosses val="autoZero"/>
        <c:auto val="1"/>
        <c:lblAlgn val="ctr"/>
        <c:lblOffset val="100"/>
        <c:noMultiLvlLbl val="0"/>
      </c:catAx>
      <c:valAx>
        <c:axId val="123935744"/>
        <c:scaling>
          <c:orientation val="minMax"/>
          <c:max val="7"/>
          <c:min val="3"/>
        </c:scaling>
        <c:delete val="0"/>
        <c:axPos val="l"/>
        <c:numFmt formatCode="#,##0.00" sourceLinked="1"/>
        <c:majorTickMark val="out"/>
        <c:minorTickMark val="none"/>
        <c:tickLblPos val="nextTo"/>
        <c:crossAx val="1239342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Diferència entre nivell i utilitat de les competències acadèmiques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Gràfics!$P$426</c:f>
              <c:strCache>
                <c:ptCount val="1"/>
                <c:pt idx="0">
                  <c:v>DIPL. DE CIENCIES EMPRESARIALS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Gràfics!$Q$425:$R$425</c:f>
              <c:strCache>
                <c:ptCount val="2"/>
                <c:pt idx="0">
                  <c:v>Formació teòrica (nivell - adequació)</c:v>
                </c:pt>
                <c:pt idx="1">
                  <c:v>Formació pràctica</c:v>
                </c:pt>
              </c:strCache>
            </c:strRef>
          </c:cat>
          <c:val>
            <c:numRef>
              <c:f>Gràfics!$Q$426:$R$426</c:f>
              <c:numCache>
                <c:formatCode>####.00</c:formatCode>
                <c:ptCount val="2"/>
                <c:pt idx="0">
                  <c:v>0.58823529411764719</c:v>
                </c:pt>
                <c:pt idx="1">
                  <c:v>-0.15686274509803921</c:v>
                </c:pt>
              </c:numCache>
            </c:numRef>
          </c:val>
        </c:ser>
        <c:ser>
          <c:idx val="1"/>
          <c:order val="1"/>
          <c:tx>
            <c:strRef>
              <c:f>Gràfics!$P$427</c:f>
              <c:strCache>
                <c:ptCount val="1"/>
                <c:pt idx="0">
                  <c:v>ENG. TECN. EN INFORMATICA DE GESTIO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Gràfics!$Q$425:$R$425</c:f>
              <c:strCache>
                <c:ptCount val="2"/>
                <c:pt idx="0">
                  <c:v>Formació teòrica (nivell - adequació)</c:v>
                </c:pt>
                <c:pt idx="1">
                  <c:v>Formació pràctica</c:v>
                </c:pt>
              </c:strCache>
            </c:strRef>
          </c:cat>
          <c:val>
            <c:numRef>
              <c:f>Gràfics!$Q$427:$R$427</c:f>
              <c:numCache>
                <c:formatCode>####.00</c:formatCode>
                <c:ptCount val="2"/>
                <c:pt idx="0">
                  <c:v>0.7142857142857143</c:v>
                </c:pt>
                <c:pt idx="1">
                  <c:v>0.14285714285714288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408384"/>
        <c:axId val="125409920"/>
      </c:barChart>
      <c:catAx>
        <c:axId val="125408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25409920"/>
        <c:crosses val="autoZero"/>
        <c:auto val="1"/>
        <c:lblAlgn val="ctr"/>
        <c:lblOffset val="100"/>
        <c:noMultiLvlLbl val="0"/>
      </c:catAx>
      <c:valAx>
        <c:axId val="125409920"/>
        <c:scaling>
          <c:orientation val="minMax"/>
        </c:scaling>
        <c:delete val="0"/>
        <c:axPos val="b"/>
        <c:numFmt formatCode="####.00" sourceLinked="1"/>
        <c:majorTickMark val="out"/>
        <c:minorTickMark val="none"/>
        <c:tickLblPos val="nextTo"/>
        <c:crossAx val="1254083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Diferència entre nivell i utilitat de les competències instrumentals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Gràfics!$P$426</c:f>
              <c:strCache>
                <c:ptCount val="1"/>
                <c:pt idx="0">
                  <c:v>DIPL. DE CIENCIES EMPRESARIALS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Gràfics!$S$425:$U$425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Gràfics!$S$426:$U$426</c:f>
              <c:numCache>
                <c:formatCode>####.00</c:formatCode>
                <c:ptCount val="3"/>
                <c:pt idx="0" formatCode="###0.00">
                  <c:v>-1.392156862745098</c:v>
                </c:pt>
                <c:pt idx="1">
                  <c:v>-0.29411764705882354</c:v>
                </c:pt>
                <c:pt idx="2">
                  <c:v>-0.70588235294117629</c:v>
                </c:pt>
              </c:numCache>
            </c:numRef>
          </c:val>
        </c:ser>
        <c:ser>
          <c:idx val="1"/>
          <c:order val="1"/>
          <c:tx>
            <c:strRef>
              <c:f>Gràfics!$P$427</c:f>
              <c:strCache>
                <c:ptCount val="1"/>
                <c:pt idx="0">
                  <c:v>ENG. TECN. EN INFORMATICA DE GESTIO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Gràfics!$S$425:$U$425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Gràfics!$S$427:$U$427</c:f>
              <c:numCache>
                <c:formatCode>###0.00</c:formatCode>
                <c:ptCount val="3"/>
                <c:pt idx="0">
                  <c:v>-1.2857142857142856</c:v>
                </c:pt>
                <c:pt idx="1">
                  <c:v>-3.1428571428571432</c:v>
                </c:pt>
                <c:pt idx="2" formatCode="####.00">
                  <c:v>-0.57142857142857151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441536"/>
        <c:axId val="125443072"/>
      </c:barChart>
      <c:catAx>
        <c:axId val="125441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25443072"/>
        <c:crosses val="autoZero"/>
        <c:auto val="1"/>
        <c:lblAlgn val="ctr"/>
        <c:lblOffset val="100"/>
        <c:noMultiLvlLbl val="0"/>
      </c:catAx>
      <c:valAx>
        <c:axId val="125443072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1254415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 Diferència entre nivell i utilitat de les competències interpersonals i de gestió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Gràfics!$P$426</c:f>
              <c:strCache>
                <c:ptCount val="1"/>
                <c:pt idx="0">
                  <c:v>DIPL. DE CIENCIES EMPRESARIALS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Gràfics!$V$425:$AA$425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Gràfics!$V$426:$AA$426</c:f>
              <c:numCache>
                <c:formatCode>####.00</c:formatCode>
                <c:ptCount val="6"/>
                <c:pt idx="0">
                  <c:v>-0.49019607843137253</c:v>
                </c:pt>
                <c:pt idx="1">
                  <c:v>-0.35294117647058809</c:v>
                </c:pt>
                <c:pt idx="2">
                  <c:v>-0.45098039215686264</c:v>
                </c:pt>
                <c:pt idx="3">
                  <c:v>-0.19607843137254904</c:v>
                </c:pt>
                <c:pt idx="4">
                  <c:v>-0.50980392156862731</c:v>
                </c:pt>
                <c:pt idx="5">
                  <c:v>-0.88235294117647067</c:v>
                </c:pt>
              </c:numCache>
            </c:numRef>
          </c:val>
        </c:ser>
        <c:ser>
          <c:idx val="1"/>
          <c:order val="1"/>
          <c:tx>
            <c:strRef>
              <c:f>Gràfics!$P$427</c:f>
              <c:strCache>
                <c:ptCount val="1"/>
                <c:pt idx="0">
                  <c:v>ENG. TECN. EN INFORMATICA DE GESTIO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Gràfics!$V$425:$AA$425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Gràfics!$V$427:$AA$427</c:f>
              <c:numCache>
                <c:formatCode>####.00</c:formatCode>
                <c:ptCount val="6"/>
                <c:pt idx="0">
                  <c:v>0.14285714285714288</c:v>
                </c:pt>
                <c:pt idx="1">
                  <c:v>-0.14285714285714288</c:v>
                </c:pt>
                <c:pt idx="2" formatCode="###0.00">
                  <c:v>0</c:v>
                </c:pt>
                <c:pt idx="3">
                  <c:v>-0.28571428571428575</c:v>
                </c:pt>
                <c:pt idx="4">
                  <c:v>-0.28571428571428575</c:v>
                </c:pt>
                <c:pt idx="5">
                  <c:v>-0.8571428571428571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85824"/>
        <c:axId val="125487360"/>
      </c:barChart>
      <c:catAx>
        <c:axId val="125485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25487360"/>
        <c:crosses val="autoZero"/>
        <c:auto val="1"/>
        <c:lblAlgn val="ctr"/>
        <c:lblOffset val="100"/>
        <c:noMultiLvlLbl val="0"/>
      </c:catAx>
      <c:valAx>
        <c:axId val="125487360"/>
        <c:scaling>
          <c:orientation val="minMax"/>
        </c:scaling>
        <c:delete val="0"/>
        <c:axPos val="b"/>
        <c:numFmt formatCode="####.00" sourceLinked="1"/>
        <c:majorTickMark val="out"/>
        <c:minorTickMark val="none"/>
        <c:tickLblPos val="nextTo"/>
        <c:crossAx val="1254858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 Diferència entre nivell i utilitat de les competències cognitives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Gràfics!$P$426</c:f>
              <c:strCache>
                <c:ptCount val="1"/>
                <c:pt idx="0">
                  <c:v>DIPL. DE CIENCIES EMPRESARIALS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Gràfics!$AB$425:$AD$425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Gràfics!$AB$426:$AD$426</c:f>
              <c:numCache>
                <c:formatCode>####.00</c:formatCode>
                <c:ptCount val="3"/>
                <c:pt idx="0" formatCode="###0.00">
                  <c:v>-1.0392156862745103</c:v>
                </c:pt>
                <c:pt idx="1">
                  <c:v>-0.15686274509803927</c:v>
                </c:pt>
                <c:pt idx="2">
                  <c:v>-0.50980392156862742</c:v>
                </c:pt>
              </c:numCache>
            </c:numRef>
          </c:val>
        </c:ser>
        <c:ser>
          <c:idx val="1"/>
          <c:order val="1"/>
          <c:tx>
            <c:strRef>
              <c:f>Gràfics!$P$427</c:f>
              <c:strCache>
                <c:ptCount val="1"/>
                <c:pt idx="0">
                  <c:v>ENG. TECN. EN INFORMATICA DE GESTIO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Gràfics!$AB$425:$AD$425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Gràfics!$AB$427:$AD$427</c:f>
              <c:numCache>
                <c:formatCode>####.00</c:formatCode>
                <c:ptCount val="3"/>
                <c:pt idx="0">
                  <c:v>-0.42857142857142855</c:v>
                </c:pt>
                <c:pt idx="1">
                  <c:v>-0.7142857142857143</c:v>
                </c:pt>
                <c:pt idx="2" formatCode="#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992960"/>
        <c:axId val="125994496"/>
      </c:barChart>
      <c:catAx>
        <c:axId val="125992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25994496"/>
        <c:crosses val="autoZero"/>
        <c:auto val="1"/>
        <c:lblAlgn val="ctr"/>
        <c:lblOffset val="100"/>
        <c:noMultiLvlLbl val="0"/>
      </c:catAx>
      <c:valAx>
        <c:axId val="125994496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1259929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en-US" sz="1600" u="sng"/>
              <a:t>Factors de contractació: Formació global rebuda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742037037037041E-2"/>
          <c:y val="0.13981472222222222"/>
          <c:w val="0.68607277777777775"/>
          <c:h val="0.7718086111111111"/>
        </c:manualLayout>
      </c:layout>
      <c:bar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'!$P$54:$P$55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'Resum '!$Q$54:$Q$55</c:f>
              <c:numCache>
                <c:formatCode>###0.00</c:formatCode>
                <c:ptCount val="2"/>
                <c:pt idx="0">
                  <c:v>4.6086956521739122</c:v>
                </c:pt>
                <c:pt idx="1">
                  <c:v>4.75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958080"/>
        <c:axId val="108959616"/>
      </c:barChart>
      <c:catAx>
        <c:axId val="1089580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ca-ES"/>
          </a:p>
        </c:txPr>
        <c:crossAx val="108959616"/>
        <c:crosses val="autoZero"/>
        <c:auto val="1"/>
        <c:lblAlgn val="ctr"/>
        <c:lblOffset val="100"/>
        <c:noMultiLvlLbl val="0"/>
      </c:catAx>
      <c:valAx>
        <c:axId val="108959616"/>
        <c:scaling>
          <c:orientation val="minMax"/>
          <c:max val="7"/>
          <c:min val="1"/>
        </c:scaling>
        <c:delete val="0"/>
        <c:axPos val="l"/>
        <c:numFmt formatCode="###0.00" sourceLinked="1"/>
        <c:majorTickMark val="out"/>
        <c:minorTickMark val="none"/>
        <c:tickLblPos val="nextTo"/>
        <c:crossAx val="108958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Gràfics!$R$534</c:f>
              <c:strCache>
                <c:ptCount val="1"/>
                <c:pt idx="0">
                  <c:v>Aturats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Gràfics!$Q$535:$Q$536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Gràfics!$R$535:$R$536</c:f>
              <c:numCache>
                <c:formatCode>0%</c:formatCode>
                <c:ptCount val="2"/>
                <c:pt idx="0">
                  <c:v>0.8571428571428571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Gràfics!$S$534</c:f>
              <c:strCache>
                <c:ptCount val="1"/>
                <c:pt idx="0">
                  <c:v>Inactius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Gràfics!$Q$535:$Q$536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Gràfics!$S$535:$S$536</c:f>
              <c:numCache>
                <c:formatCode>0%</c:formatCode>
                <c:ptCount val="2"/>
                <c:pt idx="0">
                  <c:v>0.14000000000000001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536128"/>
        <c:axId val="127996672"/>
      </c:barChart>
      <c:catAx>
        <c:axId val="12753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996672"/>
        <c:crosses val="autoZero"/>
        <c:auto val="1"/>
        <c:lblAlgn val="ctr"/>
        <c:lblOffset val="100"/>
        <c:noMultiLvlLbl val="0"/>
      </c:catAx>
      <c:valAx>
        <c:axId val="127996672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crossAx val="1275361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Gràfics!$P$554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Gràfics!$O$555:$O$556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Gràfics!$P$555:$P$556</c:f>
              <c:numCache>
                <c:formatCode>###0.0%</c:formatCode>
                <c:ptCount val="2"/>
                <c:pt idx="0">
                  <c:v>0.66666666666666674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Gràfics!$Q$554</c:f>
              <c:strCache>
                <c:ptCount val="1"/>
                <c:pt idx="0">
                  <c:v>Entre sis mesos i un any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invertIfNegative val="0"/>
            <c:bubble3D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Gràfics!$O$555:$O$556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Gràfics!$Q$555:$Q$556</c:f>
              <c:numCache>
                <c:formatCode>###0.0%</c:formatCode>
                <c:ptCount val="2"/>
                <c:pt idx="0">
                  <c:v>0.33333333333333337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Gràfics!$R$554</c:f>
              <c:strCache>
                <c:ptCount val="1"/>
                <c:pt idx="0">
                  <c:v>Entre un i dos anys</c:v>
                </c:pt>
              </c:strCache>
            </c:strRef>
          </c:tx>
          <c:invertIfNegative val="0"/>
          <c:cat>
            <c:strRef>
              <c:f>Gràfics!$O$555:$O$556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Gràfics!$R$555:$R$556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Gràfics!$S$554</c:f>
              <c:strCache>
                <c:ptCount val="1"/>
                <c:pt idx="0">
                  <c:v>Més de dos anys</c:v>
                </c:pt>
              </c:strCache>
            </c:strRef>
          </c:tx>
          <c:invertIfNegative val="0"/>
          <c:cat>
            <c:strRef>
              <c:f>Gràfics!$O$555:$O$556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Gràfics!$S$555:$S$556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87424"/>
        <c:axId val="128488960"/>
      </c:barChart>
      <c:catAx>
        <c:axId val="12848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488960"/>
        <c:crosses val="autoZero"/>
        <c:auto val="1"/>
        <c:lblAlgn val="ctr"/>
        <c:lblOffset val="100"/>
        <c:noMultiLvlLbl val="0"/>
      </c:catAx>
      <c:valAx>
        <c:axId val="12848896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284874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Gràfics!$M$579</c:f>
              <c:strCache>
                <c:ptCount val="1"/>
                <c:pt idx="0">
                  <c:v>0 feines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Gràfics!$L$580:$L$581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Gràfics!$M$580:$M$581</c:f>
              <c:numCache>
                <c:formatCode>###0.0%</c:formatCode>
                <c:ptCount val="2"/>
                <c:pt idx="0">
                  <c:v>0.33333333333333337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Gràfics!$N$579</c:f>
              <c:strCache>
                <c:ptCount val="1"/>
                <c:pt idx="0">
                  <c:v>1 a 3 feines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Gràfics!$L$580:$L$581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Gràfics!$N$580:$N$581</c:f>
              <c:numCache>
                <c:formatCode>###0.0%</c:formatCode>
                <c:ptCount val="2"/>
                <c:pt idx="0">
                  <c:v>0.5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Gràfics!$O$579</c:f>
              <c:strCache>
                <c:ptCount val="1"/>
                <c:pt idx="0">
                  <c:v>De 4 a 5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Gràfics!$L$580:$L$581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Gràfics!$O$580:$O$581</c:f>
              <c:numCache>
                <c:formatCode>###0.0%</c:formatCode>
                <c:ptCount val="2"/>
                <c:pt idx="0">
                  <c:v>0.16666666666666669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Gràfics!$P$579</c:f>
              <c:strCache>
                <c:ptCount val="1"/>
                <c:pt idx="0">
                  <c:v>Més de 6</c:v>
                </c:pt>
              </c:strCache>
            </c:strRef>
          </c:tx>
          <c:invertIfNegative val="0"/>
          <c:cat>
            <c:strRef>
              <c:f>Gràfics!$L$580:$L$581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Gràfics!$P$580:$P$581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803584"/>
        <c:axId val="128805120"/>
      </c:barChart>
      <c:catAx>
        <c:axId val="12880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805120"/>
        <c:crosses val="autoZero"/>
        <c:auto val="1"/>
        <c:lblAlgn val="ctr"/>
        <c:lblOffset val="100"/>
        <c:noMultiLvlLbl val="0"/>
      </c:catAx>
      <c:valAx>
        <c:axId val="12880512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28803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Gràfics!$R$601</c:f>
              <c:strCache>
                <c:ptCount val="1"/>
                <c:pt idx="0">
                  <c:v>Contactes personals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Gràfics!$Q$602:$Q$603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Gràfics!$R$602:$R$603</c:f>
              <c:numCache>
                <c:formatCode>###0.0%</c:formatCode>
                <c:ptCount val="2"/>
                <c:pt idx="0">
                  <c:v>6.6666666666666666E-2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Gràfics!$S$601</c:f>
              <c:strCache>
                <c:ptCount val="1"/>
                <c:pt idx="0">
                  <c:v>Iniciativa personal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Gràfics!$Q$602:$Q$603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Gràfics!$S$602:$S$603</c:f>
              <c:numCache>
                <c:formatCode>###0.0%</c:formatCode>
                <c:ptCount val="2"/>
                <c:pt idx="0">
                  <c:v>0.13333333333333333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Gràfics!$T$601</c:f>
              <c:strCache>
                <c:ptCount val="1"/>
                <c:pt idx="0">
                  <c:v>Anuncis a la premsa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Gràfics!$Q$602:$Q$603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Gràfics!$T$602:$T$603</c:f>
              <c:numCache>
                <c:formatCode>###0.0%</c:formatCode>
                <c:ptCount val="2"/>
                <c:pt idx="0">
                  <c:v>0.13333333333333333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Gràfics!$U$601</c:f>
              <c:strCache>
                <c:ptCount val="1"/>
                <c:pt idx="0">
                  <c:v>Crear una empresa pròpia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Gràfics!$Q$602:$Q$603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Gràfics!$U$602:$U$603</c:f>
              <c:numCache>
                <c:formatCode>###0.0%</c:formatCode>
                <c:ptCount val="2"/>
                <c:pt idx="0">
                  <c:v>6.6666666666666666E-2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Gràfics!$V$601</c:f>
              <c:strCache>
                <c:ptCount val="1"/>
                <c:pt idx="0">
                  <c:v>Serveis de la borsa de les universitats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Gràfics!$Q$602:$Q$603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Gràfics!$V$602:$V$603</c:f>
              <c:numCache>
                <c:formatCode>###0.0%</c:formatCode>
                <c:ptCount val="2"/>
                <c:pt idx="0">
                  <c:v>0.2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Gràfics!$W$601</c:f>
              <c:strCache>
                <c:ptCount val="1"/>
                <c:pt idx="0">
                  <c:v>Internet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Gràfics!$Q$602:$Q$603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Gràfics!$W$602:$W$603</c:f>
              <c:numCache>
                <c:formatCode>###0.0%</c:formatCode>
                <c:ptCount val="2"/>
                <c:pt idx="0">
                  <c:v>0.4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47936"/>
        <c:axId val="132843392"/>
      </c:barChart>
      <c:catAx>
        <c:axId val="12904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843392"/>
        <c:crosses val="autoZero"/>
        <c:auto val="1"/>
        <c:lblAlgn val="ctr"/>
        <c:lblOffset val="100"/>
        <c:noMultiLvlLbl val="0"/>
      </c:catAx>
      <c:valAx>
        <c:axId val="132843392"/>
        <c:scaling>
          <c:orientation val="minMax"/>
          <c:min val="0"/>
        </c:scaling>
        <c:delete val="1"/>
        <c:axPos val="l"/>
        <c:numFmt formatCode="###0.0%" sourceLinked="1"/>
        <c:majorTickMark val="out"/>
        <c:minorTickMark val="none"/>
        <c:tickLblPos val="nextTo"/>
        <c:crossAx val="1290479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Gràfics!$P$628</c:f>
              <c:strCache>
                <c:ptCount val="1"/>
                <c:pt idx="0">
                  <c:v>Continuar estudis/oposicions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Gràfics!$O$629</c:f>
              <c:strCache>
                <c:ptCount val="1"/>
                <c:pt idx="0">
                  <c:v>DIPL. DE CIENCIES EMPRESARIALS</c:v>
                </c:pt>
              </c:strCache>
            </c:strRef>
          </c:cat>
          <c:val>
            <c:numRef>
              <c:f>Gràfics!$P$629</c:f>
              <c:numCache>
                <c:formatCode>###0.0%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Gràfics!$Q$628</c:f>
              <c:strCache>
                <c:ptCount val="1"/>
                <c:pt idx="0">
                  <c:v>Maternitat/llar</c:v>
                </c:pt>
              </c:strCache>
            </c:strRef>
          </c:tx>
          <c:invertIfNegative val="0"/>
          <c:cat>
            <c:strRef>
              <c:f>Gràfics!$O$629</c:f>
              <c:strCache>
                <c:ptCount val="1"/>
                <c:pt idx="0">
                  <c:v>DIPL. DE CIENCIES EMPRESARIALS</c:v>
                </c:pt>
              </c:strCache>
            </c:strRef>
          </c:cat>
          <c:val>
            <c:numRef>
              <c:f>Gràfics!$Q$629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Gràfics!$R$628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strRef>
              <c:f>Gràfics!$O$629</c:f>
              <c:strCache>
                <c:ptCount val="1"/>
                <c:pt idx="0">
                  <c:v>DIPL. DE CIENCIES EMPRESARIALS</c:v>
                </c:pt>
              </c:strCache>
            </c:strRef>
          </c:cat>
          <c:val>
            <c:numRef>
              <c:f>Gràfics!$R$629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870144"/>
        <c:axId val="132871680"/>
        <c:axId val="0"/>
      </c:bar3DChart>
      <c:catAx>
        <c:axId val="13287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871680"/>
        <c:crosses val="autoZero"/>
        <c:auto val="1"/>
        <c:lblAlgn val="ctr"/>
        <c:lblOffset val="100"/>
        <c:noMultiLvlLbl val="0"/>
      </c:catAx>
      <c:valAx>
        <c:axId val="13287168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28701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Gràfics!$P$650</c:f>
              <c:strCache>
                <c:ptCount val="1"/>
                <c:pt idx="0">
                  <c:v>Repetirien la carrera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Gràfics!$O$651:$O$652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Gràfics!$P$651:$P$652</c:f>
              <c:numCache>
                <c:formatCode>###0.0%</c:formatCode>
                <c:ptCount val="2"/>
                <c:pt idx="0">
                  <c:v>0.75</c:v>
                </c:pt>
                <c:pt idx="1">
                  <c:v>0.7142857142857143</c:v>
                </c:pt>
              </c:numCache>
            </c:numRef>
          </c:val>
        </c:ser>
        <c:ser>
          <c:idx val="1"/>
          <c:order val="1"/>
          <c:tx>
            <c:strRef>
              <c:f>Gràfics!$Q$650</c:f>
              <c:strCache>
                <c:ptCount val="1"/>
                <c:pt idx="0">
                  <c:v>Repetirien la universitat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Gràfics!$O$651:$O$652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Gràfics!$Q$651:$Q$652</c:f>
              <c:numCache>
                <c:formatCode>###0.0%</c:formatCode>
                <c:ptCount val="2"/>
                <c:pt idx="0">
                  <c:v>0.67307692307692302</c:v>
                </c:pt>
                <c:pt idx="1">
                  <c:v>0.8571428571428571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909696"/>
        <c:axId val="132923776"/>
      </c:barChart>
      <c:catAx>
        <c:axId val="132909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2923776"/>
        <c:crosses val="autoZero"/>
        <c:auto val="1"/>
        <c:lblAlgn val="ctr"/>
        <c:lblOffset val="100"/>
        <c:noMultiLvlLbl val="0"/>
      </c:catAx>
      <c:valAx>
        <c:axId val="13292377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29096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Gràfics!$R$678</c:f>
              <c:strCache>
                <c:ptCount val="1"/>
                <c:pt idx="0">
                  <c:v>DIPL. DE CIENCIES EMPRESARIALS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Gràfics!$S$676:$Z$677</c:f>
              <c:multiLvlStrCache>
                <c:ptCount val="8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No</c:v>
                  </c:pt>
                  <c:pt idx="7">
                    <c:v>Sí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  <c:pt idx="6">
                    <c:v>Mateixa universitat</c:v>
                  </c:pt>
                </c:lvl>
              </c:multiLvlStrCache>
            </c:multiLvlStrRef>
          </c:cat>
          <c:val>
            <c:numRef>
              <c:f>Gràfics!$S$678:$Z$678</c:f>
              <c:numCache>
                <c:formatCode>###0.0%</c:formatCode>
                <c:ptCount val="8"/>
                <c:pt idx="0">
                  <c:v>0.30769230769230771</c:v>
                </c:pt>
                <c:pt idx="1">
                  <c:v>9.6153846153846145E-2</c:v>
                </c:pt>
                <c:pt idx="2">
                  <c:v>7.6923076923076927E-2</c:v>
                </c:pt>
                <c:pt idx="3">
                  <c:v>0.5</c:v>
                </c:pt>
                <c:pt idx="4">
                  <c:v>0</c:v>
                </c:pt>
                <c:pt idx="5">
                  <c:v>1.9230769230769232E-2</c:v>
                </c:pt>
                <c:pt idx="6">
                  <c:v>0.61111111111111116</c:v>
                </c:pt>
                <c:pt idx="7">
                  <c:v>0.38888888888888884</c:v>
                </c:pt>
              </c:numCache>
            </c:numRef>
          </c:val>
        </c:ser>
        <c:ser>
          <c:idx val="1"/>
          <c:order val="1"/>
          <c:tx>
            <c:strRef>
              <c:f>Gràfics!$R$679</c:f>
              <c:strCache>
                <c:ptCount val="1"/>
                <c:pt idx="0">
                  <c:v>ENG. TECN. EN INFORMATICA DE GESTIO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4"/>
              <c:delete val="1"/>
            </c:dLbl>
            <c:dLbl>
              <c:idx val="7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Gràfics!$S$676:$Z$677</c:f>
              <c:multiLvlStrCache>
                <c:ptCount val="8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No</c:v>
                  </c:pt>
                  <c:pt idx="7">
                    <c:v>Sí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  <c:pt idx="6">
                    <c:v>Mateixa universitat</c:v>
                  </c:pt>
                </c:lvl>
              </c:multiLvlStrCache>
            </c:multiLvlStrRef>
          </c:cat>
          <c:val>
            <c:numRef>
              <c:f>Gràfics!$S$679:$Z$679</c:f>
              <c:numCache>
                <c:formatCode>###0.0%</c:formatCode>
                <c:ptCount val="8"/>
                <c:pt idx="0">
                  <c:v>0.14285714285714288</c:v>
                </c:pt>
                <c:pt idx="1">
                  <c:v>0.42857142857142855</c:v>
                </c:pt>
                <c:pt idx="2">
                  <c:v>0</c:v>
                </c:pt>
                <c:pt idx="3">
                  <c:v>0.28571428571428575</c:v>
                </c:pt>
                <c:pt idx="4">
                  <c:v>0</c:v>
                </c:pt>
                <c:pt idx="5">
                  <c:v>0.14285714285714288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949504"/>
        <c:axId val="132951040"/>
      </c:barChart>
      <c:catAx>
        <c:axId val="1329495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a-ES"/>
          </a:p>
        </c:txPr>
        <c:crossAx val="132951040"/>
        <c:crosses val="autoZero"/>
        <c:auto val="1"/>
        <c:lblAlgn val="ctr"/>
        <c:lblOffset val="100"/>
        <c:noMultiLvlLbl val="0"/>
      </c:catAx>
      <c:valAx>
        <c:axId val="13295104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29495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Gràfics!$N$700</c:f>
              <c:strCache>
                <c:ptCount val="1"/>
                <c:pt idx="0">
                  <c:v>DIPL. DE CIENCIES EMPRESARIALS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Gràfics!$O$698:$R$699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Gràfics!$O$700:$R$700</c:f>
              <c:numCache>
                <c:formatCode>###0.0%</c:formatCode>
                <c:ptCount val="4"/>
                <c:pt idx="0">
                  <c:v>0.80769230769230771</c:v>
                </c:pt>
                <c:pt idx="1">
                  <c:v>1.9230769230769232E-2</c:v>
                </c:pt>
                <c:pt idx="2">
                  <c:v>0.17307692307692307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Gràfics!$N$701</c:f>
              <c:strCache>
                <c:ptCount val="1"/>
                <c:pt idx="0">
                  <c:v>ENG. TECN. EN INFORMATICA DE GESTIO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Gràfics!$O$698:$R$699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Gràfics!$O$701:$R$701</c:f>
              <c:numCache>
                <c:formatCode>###0.0%</c:formatCode>
                <c:ptCount val="4"/>
                <c:pt idx="0">
                  <c:v>0.8571428571428571</c:v>
                </c:pt>
                <c:pt idx="1">
                  <c:v>0</c:v>
                </c:pt>
                <c:pt idx="2">
                  <c:v>0.14285714285714288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321088"/>
        <c:axId val="133322624"/>
      </c:barChart>
      <c:catAx>
        <c:axId val="133321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3322624"/>
        <c:crosses val="autoZero"/>
        <c:auto val="1"/>
        <c:lblAlgn val="ctr"/>
        <c:lblOffset val="100"/>
        <c:noMultiLvlLbl val="0"/>
      </c:catAx>
      <c:valAx>
        <c:axId val="13332262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33210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Gràfics!$M$722</c:f>
              <c:strCache>
                <c:ptCount val="1"/>
                <c:pt idx="0">
                  <c:v>Aprovat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Gràfics!$L$723:$L$724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Gràfics!$M$723:$M$724</c:f>
              <c:numCache>
                <c:formatCode>###0.0%</c:formatCode>
                <c:ptCount val="2"/>
                <c:pt idx="0">
                  <c:v>0.57692307692307698</c:v>
                </c:pt>
                <c:pt idx="1">
                  <c:v>0.42857142857142855</c:v>
                </c:pt>
              </c:numCache>
            </c:numRef>
          </c:val>
        </c:ser>
        <c:ser>
          <c:idx val="1"/>
          <c:order val="1"/>
          <c:tx>
            <c:strRef>
              <c:f>Gràfics!$N$722</c:f>
              <c:strCache>
                <c:ptCount val="1"/>
                <c:pt idx="0">
                  <c:v>Notable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Gràfics!$L$723:$L$724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Gràfics!$N$723:$N$724</c:f>
              <c:numCache>
                <c:formatCode>###0.0%</c:formatCode>
                <c:ptCount val="2"/>
                <c:pt idx="0">
                  <c:v>0.42307692307692307</c:v>
                </c:pt>
                <c:pt idx="1">
                  <c:v>0.57142857142857151</c:v>
                </c:pt>
              </c:numCache>
            </c:numRef>
          </c:val>
        </c:ser>
        <c:ser>
          <c:idx val="2"/>
          <c:order val="2"/>
          <c:tx>
            <c:strRef>
              <c:f>Gràfics!$O$722</c:f>
              <c:strCache>
                <c:ptCount val="1"/>
                <c:pt idx="0">
                  <c:v>Excel·lent</c:v>
                </c:pt>
              </c:strCache>
            </c:strRef>
          </c:tx>
          <c:invertIfNegative val="0"/>
          <c:cat>
            <c:strRef>
              <c:f>Gràfics!$L$723:$L$724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Gràfics!$O$723:$O$724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Gràfics!$P$722</c:f>
              <c:strCache>
                <c:ptCount val="1"/>
                <c:pt idx="0">
                  <c:v>Matrícula d’honor</c:v>
                </c:pt>
              </c:strCache>
            </c:strRef>
          </c:tx>
          <c:invertIfNegative val="0"/>
          <c:cat>
            <c:strRef>
              <c:f>Gràfics!$L$723:$L$724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Gràfics!$P$723:$P$724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763840"/>
        <c:axId val="133765376"/>
      </c:barChart>
      <c:catAx>
        <c:axId val="13376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765376"/>
        <c:crosses val="autoZero"/>
        <c:auto val="1"/>
        <c:lblAlgn val="ctr"/>
        <c:lblOffset val="100"/>
        <c:noMultiLvlLbl val="0"/>
      </c:catAx>
      <c:valAx>
        <c:axId val="13376537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37638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Gràfics!$P$746</c:f>
              <c:strCache>
                <c:ptCount val="1"/>
                <c:pt idx="0">
                  <c:v>Els dos estudis primaris/sense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Gràfics!$O$747:$O$748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Gràfics!$P$747:$P$748</c:f>
              <c:numCache>
                <c:formatCode>###0.0%</c:formatCode>
                <c:ptCount val="2"/>
                <c:pt idx="0">
                  <c:v>0.43137254901960786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Gràfics!$Q$746</c:f>
              <c:strCache>
                <c:ptCount val="1"/>
                <c:pt idx="0">
                  <c:v>Un dels dos té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Gràfics!$O$747:$O$748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Gràfics!$Q$747:$Q$748</c:f>
              <c:numCache>
                <c:formatCode>###0.0%</c:formatCode>
                <c:ptCount val="2"/>
                <c:pt idx="0">
                  <c:v>5.8823529411764712E-2</c:v>
                </c:pt>
                <c:pt idx="1">
                  <c:v>0.14285714285714288</c:v>
                </c:pt>
              </c:numCache>
            </c:numRef>
          </c:val>
        </c:ser>
        <c:ser>
          <c:idx val="2"/>
          <c:order val="2"/>
          <c:tx>
            <c:strRef>
              <c:f>Gràfics!$R$746</c:f>
              <c:strCache>
                <c:ptCount val="1"/>
                <c:pt idx="0">
                  <c:v>Els dos tenen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Gràfics!$O$747:$O$748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Gràfics!$R$747:$R$748</c:f>
              <c:numCache>
                <c:formatCode>###0.0%</c:formatCode>
                <c:ptCount val="2"/>
                <c:pt idx="0">
                  <c:v>0.23529411764705885</c:v>
                </c:pt>
                <c:pt idx="1">
                  <c:v>0.57142857142857151</c:v>
                </c:pt>
              </c:numCache>
            </c:numRef>
          </c:val>
        </c:ser>
        <c:ser>
          <c:idx val="3"/>
          <c:order val="3"/>
          <c:tx>
            <c:strRef>
              <c:f>Gràfics!$S$746</c:f>
              <c:strCache>
                <c:ptCount val="1"/>
                <c:pt idx="0">
                  <c:v>Un dels dos té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Gràfics!$O$747:$O$748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Gràfics!$S$747:$S$748</c:f>
              <c:numCache>
                <c:formatCode>###0.0%</c:formatCode>
                <c:ptCount val="2"/>
                <c:pt idx="0">
                  <c:v>0.17647058823529413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Gràfics!$T$746</c:f>
              <c:strCache>
                <c:ptCount val="1"/>
                <c:pt idx="0">
                  <c:v>Els dos tenen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Gràfics!$O$747:$O$748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Gràfics!$T$747:$T$748</c:f>
              <c:numCache>
                <c:formatCode>###0.0%</c:formatCode>
                <c:ptCount val="2"/>
                <c:pt idx="0">
                  <c:v>9.8039215686274522E-2</c:v>
                </c:pt>
                <c:pt idx="1">
                  <c:v>0.28571428571428575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823872"/>
        <c:axId val="134026368"/>
        <c:axId val="0"/>
      </c:bar3DChart>
      <c:catAx>
        <c:axId val="13382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026368"/>
        <c:crosses val="autoZero"/>
        <c:auto val="1"/>
        <c:lblAlgn val="ctr"/>
        <c:lblOffset val="100"/>
        <c:noMultiLvlLbl val="0"/>
      </c:catAx>
      <c:valAx>
        <c:axId val="13402636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38238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en-US" sz="1600" u="sng"/>
              <a:t>Requisits per la feina: Titulació específica i funcions pròpies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6637037037037"/>
          <c:y val="0.17343444444444445"/>
          <c:w val="0.61029611111111104"/>
          <c:h val="0.73818888888888889"/>
        </c:manualLayout>
      </c:layout>
      <c:bar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'!$P$32:$P$33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'Resum '!$R$32:$R$33</c:f>
              <c:numCache>
                <c:formatCode>###0.0%</c:formatCode>
                <c:ptCount val="2"/>
                <c:pt idx="0">
                  <c:v>0.52941176470588236</c:v>
                </c:pt>
                <c:pt idx="1">
                  <c:v>0.28571428571428575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972288"/>
        <c:axId val="108990464"/>
      </c:barChart>
      <c:catAx>
        <c:axId val="1089722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08990464"/>
        <c:crosses val="autoZero"/>
        <c:auto val="1"/>
        <c:lblAlgn val="ctr"/>
        <c:lblOffset val="100"/>
        <c:noMultiLvlLbl val="0"/>
      </c:catAx>
      <c:valAx>
        <c:axId val="10899046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08972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'Taules comparativa'!$B$17</c:f>
              <c:strCache>
                <c:ptCount val="1"/>
                <c:pt idx="0">
                  <c:v>No ha treballat mai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3.6571424183406203E-3"/>
                  <c:y val="-2.44648318042813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txPr>
              <a:bodyPr/>
              <a:lstStyle/>
              <a:p>
                <a:pPr>
                  <a:defRPr sz="105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comparativa'!$C$15:$H$16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DIPL. CIÈNCIES EMPRESARIALS</c:v>
                  </c:pt>
                  <c:pt idx="3">
                    <c:v>ENG. TÈCN. INFORMÀTICA DE GESTIÓ</c:v>
                  </c:pt>
                </c:lvl>
              </c:multiLvlStrCache>
            </c:multiLvlStrRef>
          </c:cat>
          <c:val>
            <c:numRef>
              <c:f>'Taules comparativa'!$C$17:$H$17</c:f>
              <c:numCache>
                <c:formatCode>0.00%</c:formatCode>
                <c:ptCount val="6"/>
                <c:pt idx="0">
                  <c:v>1.834862385321101E-2</c:v>
                </c:pt>
                <c:pt idx="1">
                  <c:v>0</c:v>
                </c:pt>
                <c:pt idx="2">
                  <c:v>0</c:v>
                </c:pt>
                <c:pt idx="3" formatCode="0.0%">
                  <c:v>0</c:v>
                </c:pt>
                <c:pt idx="4" formatCode="0.0%">
                  <c:v>0</c:v>
                </c:pt>
                <c:pt idx="5" formatCode="0.0%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'Taules comparativa'!$B$18</c:f>
              <c:strCache>
                <c:ptCount val="1"/>
                <c:pt idx="0">
                  <c:v>Aturat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190474727802074E-3"/>
                  <c:y val="-1.4678899082568813E-2"/>
                </c:manualLayout>
              </c:layout>
              <c:spPr/>
              <c:txPr>
                <a:bodyPr/>
                <a:lstStyle/>
                <a:p>
                  <a:pPr>
                    <a:defRPr sz="900" b="1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100" b="1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7"/>
              <c:spPr/>
              <c:txPr>
                <a:bodyPr/>
                <a:lstStyle/>
                <a:p>
                  <a:pPr>
                    <a:defRPr sz="1100" b="1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comparativa'!$C$15:$H$16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DIPL. CIÈNCIES EMPRESARIALS</c:v>
                  </c:pt>
                  <c:pt idx="3">
                    <c:v>ENG. TÈCN. INFORMÀTICA DE GESTIÓ</c:v>
                  </c:pt>
                </c:lvl>
              </c:multiLvlStrCache>
            </c:multiLvlStrRef>
          </c:cat>
          <c:val>
            <c:numRef>
              <c:f>'Taules comparativa'!$C$18:$H$18</c:f>
              <c:numCache>
                <c:formatCode>0.00%</c:formatCode>
                <c:ptCount val="6"/>
                <c:pt idx="0">
                  <c:v>4.5871559633027525E-2</c:v>
                </c:pt>
                <c:pt idx="1">
                  <c:v>0.14583333333333334</c:v>
                </c:pt>
                <c:pt idx="2">
                  <c:v>0.14583333333333334</c:v>
                </c:pt>
                <c:pt idx="3" formatCode="0.0%">
                  <c:v>0</c:v>
                </c:pt>
                <c:pt idx="4" formatCode="0.0%">
                  <c:v>0.16666666666666666</c:v>
                </c:pt>
                <c:pt idx="5" formatCode="0.0%">
                  <c:v>0.16666666666666666</c:v>
                </c:pt>
              </c:numCache>
            </c:numRef>
          </c:val>
        </c:ser>
        <c:ser>
          <c:idx val="2"/>
          <c:order val="2"/>
          <c:tx>
            <c:strRef>
              <c:f>'Taules comparativa'!$B$19</c:f>
              <c:strCache>
                <c:ptCount val="1"/>
                <c:pt idx="0">
                  <c:v>Ocupat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comparativa'!$C$15:$H$16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DIPL. CIÈNCIES EMPRESARIALS</c:v>
                  </c:pt>
                  <c:pt idx="3">
                    <c:v>ENG. TÈCN. INFORMÀTICA DE GESTIÓ</c:v>
                  </c:pt>
                </c:lvl>
              </c:multiLvlStrCache>
            </c:multiLvlStrRef>
          </c:cat>
          <c:val>
            <c:numRef>
              <c:f>'Taules comparativa'!$C$19:$H$19</c:f>
              <c:numCache>
                <c:formatCode>0.00%</c:formatCode>
                <c:ptCount val="6"/>
                <c:pt idx="0">
                  <c:v>0.93577981651376152</c:v>
                </c:pt>
                <c:pt idx="1">
                  <c:v>0.85416666666666663</c:v>
                </c:pt>
                <c:pt idx="2">
                  <c:v>0.85416666666666663</c:v>
                </c:pt>
                <c:pt idx="3" formatCode="0.0%">
                  <c:v>1</c:v>
                </c:pt>
                <c:pt idx="4" formatCode="0.0%">
                  <c:v>0.83333333333333337</c:v>
                </c:pt>
                <c:pt idx="5" formatCode="0.0%">
                  <c:v>0.83333333333333337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34228608"/>
        <c:axId val="134246784"/>
        <c:axId val="0"/>
      </c:bar3DChart>
      <c:catAx>
        <c:axId val="134228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34246784"/>
        <c:crosses val="autoZero"/>
        <c:auto val="1"/>
        <c:lblAlgn val="ctr"/>
        <c:lblOffset val="100"/>
        <c:noMultiLvlLbl val="0"/>
      </c:catAx>
      <c:valAx>
        <c:axId val="134246784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34228608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3.7322108742428646E-2"/>
          <c:y val="1.4746539498083633E-2"/>
          <c:w val="0.93506368917652349"/>
          <c:h val="7.4140259330089095E-2"/>
        </c:manualLayout>
      </c:layout>
      <c:overlay val="0"/>
      <c:txPr>
        <a:bodyPr/>
        <a:lstStyle/>
        <a:p>
          <a:pPr>
            <a:defRPr sz="14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680174193150523E-2"/>
          <c:y val="8.9713352098990312E-2"/>
          <c:w val="0.92874425910996394"/>
          <c:h val="0.75657697878831009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'Taules comparativa'!$B$29</c:f>
              <c:strCache>
                <c:ptCount val="1"/>
                <c:pt idx="0">
                  <c:v>Més
d'un any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comparativa'!$C$27:$H$28</c:f>
              <c:multiLvlStrCache>
                <c:ptCount val="6"/>
                <c:lvl>
                  <c:pt idx="0">
                    <c:v>Dipl. Ciències Empresarials</c:v>
                  </c:pt>
                  <c:pt idx="1">
                    <c:v>E. Elec.</c:v>
                  </c:pt>
                  <c:pt idx="2">
                    <c:v>Dipl. Ciències Empresarials</c:v>
                  </c:pt>
                  <c:pt idx="3">
                    <c:v>E. Elec.</c:v>
                  </c:pt>
                  <c:pt idx="4">
                    <c:v>Dipl. Ciències Empresarials</c:v>
                  </c:pt>
                  <c:pt idx="5">
                    <c:v>E. Elec.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comparativa'!$C$29:$H$29</c:f>
              <c:numCache>
                <c:formatCode>0.00%</c:formatCode>
                <c:ptCount val="6"/>
                <c:pt idx="0">
                  <c:v>2.8037383177570093E-2</c:v>
                </c:pt>
                <c:pt idx="1">
                  <c:v>0</c:v>
                </c:pt>
                <c:pt idx="2">
                  <c:v>4.1666666666666664E-2</c:v>
                </c:pt>
                <c:pt idx="3">
                  <c:v>0</c:v>
                </c:pt>
                <c:pt idx="4">
                  <c:v>5.8999999999999997E-2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'Taules comparativa'!$B$30</c:f>
              <c:strCache>
                <c:ptCount val="1"/>
                <c:pt idx="0">
                  <c:v>De 6 a 12
mesos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#.#00%" sourceLinked="0"/>
            <c:txPr>
              <a:bodyPr/>
              <a:lstStyle/>
              <a:p>
                <a:pPr>
                  <a:defRPr sz="105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comparativa'!$C$27:$H$28</c:f>
              <c:multiLvlStrCache>
                <c:ptCount val="6"/>
                <c:lvl>
                  <c:pt idx="0">
                    <c:v>Dipl. Ciències Empresarials</c:v>
                  </c:pt>
                  <c:pt idx="1">
                    <c:v>E. Elec.</c:v>
                  </c:pt>
                  <c:pt idx="2">
                    <c:v>Dipl. Ciències Empresarials</c:v>
                  </c:pt>
                  <c:pt idx="3">
                    <c:v>E. Elec.</c:v>
                  </c:pt>
                  <c:pt idx="4">
                    <c:v>Dipl. Ciències Empresarials</c:v>
                  </c:pt>
                  <c:pt idx="5">
                    <c:v>E. Elec.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comparativa'!$C$30:$H$30</c:f>
              <c:numCache>
                <c:formatCode>0.00%</c:formatCode>
                <c:ptCount val="6"/>
                <c:pt idx="0">
                  <c:v>5.6074766355140186E-2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'Taules comparativa'!$B$31</c:f>
              <c:strCache>
                <c:ptCount val="1"/>
                <c:pt idx="0">
                  <c:v>De 3 a 6
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comparativa'!$C$27:$H$28</c:f>
              <c:multiLvlStrCache>
                <c:ptCount val="6"/>
                <c:lvl>
                  <c:pt idx="0">
                    <c:v>Dipl. Ciències Empresarials</c:v>
                  </c:pt>
                  <c:pt idx="1">
                    <c:v>E. Elec.</c:v>
                  </c:pt>
                  <c:pt idx="2">
                    <c:v>Dipl. Ciències Empresarials</c:v>
                  </c:pt>
                  <c:pt idx="3">
                    <c:v>E. Elec.</c:v>
                  </c:pt>
                  <c:pt idx="4">
                    <c:v>Dipl. Ciències Empresarials</c:v>
                  </c:pt>
                  <c:pt idx="5">
                    <c:v>E. Elec.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comparativa'!$C$31:$H$31</c:f>
              <c:numCache>
                <c:formatCode>0.00%</c:formatCode>
                <c:ptCount val="6"/>
                <c:pt idx="0">
                  <c:v>0.14018691588785046</c:v>
                </c:pt>
                <c:pt idx="1">
                  <c:v>0.08</c:v>
                </c:pt>
                <c:pt idx="2">
                  <c:v>6.25E-2</c:v>
                </c:pt>
                <c:pt idx="3">
                  <c:v>0</c:v>
                </c:pt>
                <c:pt idx="4">
                  <c:v>7.8E-2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'Taules comparativa'!$B$32</c:f>
              <c:strCache>
                <c:ptCount val="1"/>
                <c:pt idx="0">
                  <c:v>D'un a 3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comparativa'!$C$27:$H$28</c:f>
              <c:multiLvlStrCache>
                <c:ptCount val="6"/>
                <c:lvl>
                  <c:pt idx="0">
                    <c:v>Dipl. Ciències Empresarials</c:v>
                  </c:pt>
                  <c:pt idx="1">
                    <c:v>E. Elec.</c:v>
                  </c:pt>
                  <c:pt idx="2">
                    <c:v>Dipl. Ciències Empresarials</c:v>
                  </c:pt>
                  <c:pt idx="3">
                    <c:v>E. Elec.</c:v>
                  </c:pt>
                  <c:pt idx="4">
                    <c:v>Dipl. Ciències Empresarials</c:v>
                  </c:pt>
                  <c:pt idx="5">
                    <c:v>E. Elec.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comparativa'!$C$32:$H$32</c:f>
              <c:numCache>
                <c:formatCode>0.00%</c:formatCode>
                <c:ptCount val="6"/>
                <c:pt idx="0">
                  <c:v>0.26168224299065418</c:v>
                </c:pt>
                <c:pt idx="1">
                  <c:v>0.32</c:v>
                </c:pt>
                <c:pt idx="2">
                  <c:v>0.14583333333333334</c:v>
                </c:pt>
                <c:pt idx="3">
                  <c:v>0.16666666666666666</c:v>
                </c:pt>
                <c:pt idx="4">
                  <c:v>0.11799999999999999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'Taules comparativa'!$B$33</c:f>
              <c:strCache>
                <c:ptCount val="1"/>
                <c:pt idx="0">
                  <c:v>Menys
d'un 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comparativa'!$C$27:$H$28</c:f>
              <c:multiLvlStrCache>
                <c:ptCount val="6"/>
                <c:lvl>
                  <c:pt idx="0">
                    <c:v>Dipl. Ciències Empresarials</c:v>
                  </c:pt>
                  <c:pt idx="1">
                    <c:v>E. Elec.</c:v>
                  </c:pt>
                  <c:pt idx="2">
                    <c:v>Dipl. Ciències Empresarials</c:v>
                  </c:pt>
                  <c:pt idx="3">
                    <c:v>E. Elec.</c:v>
                  </c:pt>
                  <c:pt idx="4">
                    <c:v>Dipl. Ciències Empresarials</c:v>
                  </c:pt>
                  <c:pt idx="5">
                    <c:v>E. Elec.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comparativa'!$C$33:$H$33</c:f>
              <c:numCache>
                <c:formatCode>0.00%</c:formatCode>
                <c:ptCount val="6"/>
                <c:pt idx="0">
                  <c:v>0.14953271028037382</c:v>
                </c:pt>
                <c:pt idx="1">
                  <c:v>0.08</c:v>
                </c:pt>
                <c:pt idx="2">
                  <c:v>2.0833333333333332E-2</c:v>
                </c:pt>
                <c:pt idx="3">
                  <c:v>0.33333333333333331</c:v>
                </c:pt>
                <c:pt idx="4">
                  <c:v>3.9E-2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'Taules comparativa'!$B$34</c:f>
              <c:strCache>
                <c:ptCount val="1"/>
                <c:pt idx="0">
                  <c:v>Abans
d'acabar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'Taules comparativa'!$C$27:$H$28</c:f>
              <c:multiLvlStrCache>
                <c:ptCount val="6"/>
                <c:lvl>
                  <c:pt idx="0">
                    <c:v>Dipl. Ciències Empresarials</c:v>
                  </c:pt>
                  <c:pt idx="1">
                    <c:v>E. Elec.</c:v>
                  </c:pt>
                  <c:pt idx="2">
                    <c:v>Dipl. Ciències Empresarials</c:v>
                  </c:pt>
                  <c:pt idx="3">
                    <c:v>E. Elec.</c:v>
                  </c:pt>
                  <c:pt idx="4">
                    <c:v>Dipl. Ciències Empresarials</c:v>
                  </c:pt>
                  <c:pt idx="5">
                    <c:v>E. Elec.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comparativa'!$C$34:$H$34</c:f>
              <c:numCache>
                <c:formatCode>0.00%</c:formatCode>
                <c:ptCount val="6"/>
                <c:pt idx="0">
                  <c:v>0.3644859813084112</c:v>
                </c:pt>
                <c:pt idx="1">
                  <c:v>0.44</c:v>
                </c:pt>
                <c:pt idx="2">
                  <c:v>0.72916666666666663</c:v>
                </c:pt>
                <c:pt idx="3">
                  <c:v>0.5</c:v>
                </c:pt>
                <c:pt idx="4">
                  <c:v>0.68600000000000005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34556672"/>
        <c:axId val="134574848"/>
        <c:axId val="0"/>
      </c:bar3DChart>
      <c:catAx>
        <c:axId val="134556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34574848"/>
        <c:crosses val="autoZero"/>
        <c:auto val="1"/>
        <c:lblAlgn val="ctr"/>
        <c:lblOffset val="100"/>
        <c:noMultiLvlLbl val="0"/>
      </c:catAx>
      <c:valAx>
        <c:axId val="13457484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34556672"/>
        <c:crosses val="autoZero"/>
        <c:crossBetween val="between"/>
        <c:majorUnit val="0.1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dir="10800000" algn="r" rotWithShape="0">
        <a:prstClr val="black">
          <a:alpha val="40000"/>
        </a:prstClr>
      </a:outerShdw>
    </a:effectLst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4"/>
          <c:order val="0"/>
          <c:tx>
            <c:strRef>
              <c:f>'Taules comparativa'!$B$55</c:f>
              <c:strCache>
                <c:ptCount val="1"/>
                <c:pt idx="0">
                  <c:v>DIPL. CIÈNCIES EMPRESARIALS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comparativa'!$C$53:$Q$54</c:f>
              <c:multiLvlStrCache>
                <c:ptCount val="15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</c:lvl>
                <c:lvl>
                  <c:pt idx="0">
                    <c:v>FIX</c:v>
                  </c:pt>
                  <c:pt idx="3">
                    <c:v>AUTÒNOM</c:v>
                  </c:pt>
                  <c:pt idx="6">
                    <c:v>TEMPORAL</c:v>
                  </c:pt>
                  <c:pt idx="9">
                    <c:v>BECARI</c:v>
                  </c:pt>
                  <c:pt idx="12">
                    <c:v>SENSE COTNRACTE</c:v>
                  </c:pt>
                </c:lvl>
              </c:multiLvlStrCache>
            </c:multiLvlStrRef>
          </c:cat>
          <c:val>
            <c:numRef>
              <c:f>'Taules comparativa'!$C$55:$Q$55</c:f>
              <c:numCache>
                <c:formatCode>0.00%</c:formatCode>
                <c:ptCount val="15"/>
                <c:pt idx="0">
                  <c:v>0.76635514018691586</c:v>
                </c:pt>
                <c:pt idx="1">
                  <c:v>0.75</c:v>
                </c:pt>
                <c:pt idx="2">
                  <c:v>0.80400000000000005</c:v>
                </c:pt>
                <c:pt idx="3">
                  <c:v>1.8691588785046728E-2</c:v>
                </c:pt>
                <c:pt idx="4">
                  <c:v>6.25E-2</c:v>
                </c:pt>
                <c:pt idx="5">
                  <c:v>7.8E-2</c:v>
                </c:pt>
                <c:pt idx="6">
                  <c:v>0.15887850467289719</c:v>
                </c:pt>
                <c:pt idx="7">
                  <c:v>0.14583333333333334</c:v>
                </c:pt>
                <c:pt idx="8">
                  <c:v>9.8000000000000004E-2</c:v>
                </c:pt>
                <c:pt idx="9">
                  <c:v>5.6074766355140186E-2</c:v>
                </c:pt>
                <c:pt idx="10">
                  <c:v>0</c:v>
                </c:pt>
                <c:pt idx="11">
                  <c:v>0.02</c:v>
                </c:pt>
                <c:pt idx="12">
                  <c:v>0</c:v>
                </c:pt>
                <c:pt idx="13">
                  <c:v>4.1666666666666664E-2</c:v>
                </c:pt>
                <c:pt idx="14">
                  <c:v>0</c:v>
                </c:pt>
              </c:numCache>
            </c:numRef>
          </c:val>
        </c:ser>
        <c:ser>
          <c:idx val="3"/>
          <c:order val="1"/>
          <c:tx>
            <c:strRef>
              <c:f>'Taules comparativa'!$B$56</c:f>
              <c:strCache>
                <c:ptCount val="1"/>
                <c:pt idx="0">
                  <c:v>ENG. TÈCN. INFORMÀTICA DE GESTIÓ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comparativa'!$C$53:$Q$54</c:f>
              <c:multiLvlStrCache>
                <c:ptCount val="15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</c:lvl>
                <c:lvl>
                  <c:pt idx="0">
                    <c:v>FIX</c:v>
                  </c:pt>
                  <c:pt idx="3">
                    <c:v>AUTÒNOM</c:v>
                  </c:pt>
                  <c:pt idx="6">
                    <c:v>TEMPORAL</c:v>
                  </c:pt>
                  <c:pt idx="9">
                    <c:v>BECARI</c:v>
                  </c:pt>
                  <c:pt idx="12">
                    <c:v>SENSE COTNRACTE</c:v>
                  </c:pt>
                </c:lvl>
              </c:multiLvlStrCache>
            </c:multiLvlStrRef>
          </c:cat>
          <c:val>
            <c:numRef>
              <c:f>'Taules comparativa'!$C$56:$Q$56</c:f>
              <c:numCache>
                <c:formatCode>0.00%</c:formatCode>
                <c:ptCount val="15"/>
                <c:pt idx="0">
                  <c:v>0.76</c:v>
                </c:pt>
                <c:pt idx="1">
                  <c:v>1</c:v>
                </c:pt>
                <c:pt idx="2">
                  <c:v>0.57099999999999995</c:v>
                </c:pt>
                <c:pt idx="3">
                  <c:v>0.04</c:v>
                </c:pt>
                <c:pt idx="4">
                  <c:v>0</c:v>
                </c:pt>
                <c:pt idx="5">
                  <c:v>0.42899999999999999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34598016"/>
        <c:axId val="134890624"/>
        <c:axId val="0"/>
      </c:bar3DChart>
      <c:catAx>
        <c:axId val="134598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34890624"/>
        <c:crosses val="autoZero"/>
        <c:auto val="1"/>
        <c:lblAlgn val="ctr"/>
        <c:lblOffset val="100"/>
        <c:noMultiLvlLbl val="0"/>
      </c:catAx>
      <c:valAx>
        <c:axId val="134890624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34598016"/>
        <c:crosses val="autoZero"/>
        <c:crossBetween val="between"/>
        <c:majorUnit val="0.2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34850304230261E-2"/>
          <c:y val="0.12821090415639647"/>
          <c:w val="0.97330299391539499"/>
          <c:h val="0.76776058122265989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'Taules comparativa'!$B$73</c:f>
              <c:strCache>
                <c:ptCount val="1"/>
                <c:pt idx="0">
                  <c:v>NS/NC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sz="10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comparativa'!$C$71:$H$72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DIPL. CIÈNCIES EMPRESARIALS</c:v>
                  </c:pt>
                  <c:pt idx="3">
                    <c:v>ENG. TÈCN. INFORMÀTICA DE GESTIÓ</c:v>
                  </c:pt>
                </c:lvl>
              </c:multiLvlStrCache>
            </c:multiLvlStrRef>
          </c:cat>
          <c:val>
            <c:numRef>
              <c:f>'Taules comparativa'!$C$73:$H$73</c:f>
              <c:numCache>
                <c:formatCode>0.00%</c:formatCode>
                <c:ptCount val="6"/>
                <c:pt idx="0">
                  <c:v>0</c:v>
                </c:pt>
                <c:pt idx="1">
                  <c:v>4.1666666666666664E-2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'Taules comparativa'!$B$74</c:f>
              <c:strCache>
                <c:ptCount val="1"/>
                <c:pt idx="0">
                  <c:v>Menys 
9.000 €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7.37326974904178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4.91551316602784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txPr>
              <a:bodyPr/>
              <a:lstStyle/>
              <a:p>
                <a:pPr>
                  <a:defRPr sz="9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comparativa'!$C$71:$H$72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DIPL. CIÈNCIES EMPRESARIALS</c:v>
                  </c:pt>
                  <c:pt idx="3">
                    <c:v>ENG. TÈCN. INFORMÀTICA DE GESTIÓ</c:v>
                  </c:pt>
                </c:lvl>
              </c:multiLvlStrCache>
            </c:multiLvlStrRef>
          </c:cat>
          <c:val>
            <c:numRef>
              <c:f>'Taules comparativa'!$C$74:$H$74</c:f>
              <c:numCache>
                <c:formatCode>0.00%</c:formatCode>
                <c:ptCount val="6"/>
                <c:pt idx="0">
                  <c:v>1.0101010101010102E-2</c:v>
                </c:pt>
                <c:pt idx="1">
                  <c:v>6.25E-2</c:v>
                </c:pt>
                <c:pt idx="2">
                  <c:v>4.7E-2</c:v>
                </c:pt>
                <c:pt idx="3">
                  <c:v>0</c:v>
                </c:pt>
                <c:pt idx="4">
                  <c:v>0</c:v>
                </c:pt>
                <c:pt idx="5">
                  <c:v>0.14299999999999999</c:v>
                </c:pt>
              </c:numCache>
            </c:numRef>
          </c:val>
        </c:ser>
        <c:ser>
          <c:idx val="2"/>
          <c:order val="2"/>
          <c:tx>
            <c:strRef>
              <c:f>'Taules comparativa'!$B$75</c:f>
              <c:strCache>
                <c:ptCount val="1"/>
                <c:pt idx="0">
                  <c:v>9.000 €
12.000 €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1.2135002765729568E-3"/>
                  <c:y val="-7.37326974904178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comparativa'!$C$71:$H$72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DIPL. CIÈNCIES EMPRESARIALS</c:v>
                  </c:pt>
                  <c:pt idx="3">
                    <c:v>ENG. TÈCN. INFORMÀTICA DE GESTIÓ</c:v>
                  </c:pt>
                </c:lvl>
              </c:multiLvlStrCache>
            </c:multiLvlStrRef>
          </c:cat>
          <c:val>
            <c:numRef>
              <c:f>'Taules comparativa'!$C$75:$H$75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9.2999999999999999E-2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'Taules comparativa'!$B$76</c:f>
              <c:strCache>
                <c:ptCount val="1"/>
                <c:pt idx="0">
                  <c:v>12.000 €
15.000 €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2.4270005531459187E-3"/>
                  <c:y val="-2.4577565830139207E-3"/>
                </c:manualLayout>
              </c:layout>
              <c:spPr/>
              <c:txPr>
                <a:bodyPr/>
                <a:lstStyle/>
                <a:p>
                  <a:pPr>
                    <a:defRPr sz="900" b="1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1.2288782915069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comparativa'!$C$71:$H$72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DIPL. CIÈNCIES EMPRESARIALS</c:v>
                  </c:pt>
                  <c:pt idx="3">
                    <c:v>ENG. TÈCN. INFORMÀTICA DE GESTIÓ</c:v>
                  </c:pt>
                </c:lvl>
              </c:multiLvlStrCache>
            </c:multiLvlStrRef>
          </c:cat>
          <c:val>
            <c:numRef>
              <c:f>'Taules comparativa'!$C$76:$H$76</c:f>
              <c:numCache>
                <c:formatCode>0.00%</c:formatCode>
                <c:ptCount val="6"/>
                <c:pt idx="0">
                  <c:v>2.0202020202020204E-2</c:v>
                </c:pt>
                <c:pt idx="1">
                  <c:v>2.0833333333333332E-2</c:v>
                </c:pt>
                <c:pt idx="2">
                  <c:v>4.7E-2</c:v>
                </c:pt>
                <c:pt idx="3">
                  <c:v>0</c:v>
                </c:pt>
                <c:pt idx="4">
                  <c:v>0</c:v>
                </c:pt>
                <c:pt idx="5">
                  <c:v>0.14299999999999999</c:v>
                </c:pt>
              </c:numCache>
            </c:numRef>
          </c:val>
        </c:ser>
        <c:ser>
          <c:idx val="4"/>
          <c:order val="4"/>
          <c:tx>
            <c:strRef>
              <c:f>'Taules comparativa'!$B$77</c:f>
              <c:strCache>
                <c:ptCount val="1"/>
                <c:pt idx="0">
                  <c:v>15.000 €
18.000 €</c:v>
                </c:pt>
              </c:strCache>
            </c:strRef>
          </c:tx>
          <c:spPr>
            <a:solidFill>
              <a:srgbClr val="F79646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0"/>
                  <c:y val="-7.37326974904178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8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comparativa'!$C$71:$H$72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DIPL. CIÈNCIES EMPRESARIALS</c:v>
                  </c:pt>
                  <c:pt idx="3">
                    <c:v>ENG. TÈCN. INFORMÀTICA DE GESTIÓ</c:v>
                  </c:pt>
                </c:lvl>
              </c:multiLvlStrCache>
            </c:multiLvlStrRef>
          </c:cat>
          <c:val>
            <c:numRef>
              <c:f>'Taules comparativa'!$C$77:$H$77</c:f>
              <c:numCache>
                <c:formatCode>0.00%</c:formatCode>
                <c:ptCount val="6"/>
                <c:pt idx="0">
                  <c:v>4.0404040404040407E-2</c:v>
                </c:pt>
                <c:pt idx="1">
                  <c:v>0.10416666666666667</c:v>
                </c:pt>
                <c:pt idx="2">
                  <c:v>0.20899999999999999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'Taules comparativa'!$B$78</c:f>
              <c:strCache>
                <c:ptCount val="1"/>
                <c:pt idx="0">
                  <c:v>18.000 €
24.000 €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comparativa'!$C$71:$H$72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DIPL. CIÈNCIES EMPRESARIALS</c:v>
                  </c:pt>
                  <c:pt idx="3">
                    <c:v>ENG. TÈCN. INFORMÀTICA DE GESTIÓ</c:v>
                  </c:pt>
                </c:lvl>
              </c:multiLvlStrCache>
            </c:multiLvlStrRef>
          </c:cat>
          <c:val>
            <c:numRef>
              <c:f>'Taules comparativa'!$C$78:$H$78</c:f>
              <c:numCache>
                <c:formatCode>0.00%</c:formatCode>
                <c:ptCount val="6"/>
                <c:pt idx="0">
                  <c:v>0.16161616161616163</c:v>
                </c:pt>
                <c:pt idx="1">
                  <c:v>0.22916666666666666</c:v>
                </c:pt>
                <c:pt idx="2">
                  <c:v>0.16300000000000001</c:v>
                </c:pt>
                <c:pt idx="3">
                  <c:v>0.19047619047619047</c:v>
                </c:pt>
                <c:pt idx="4">
                  <c:v>0.33333333333333331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'Taules comparativa'!$B$79</c:f>
              <c:strCache>
                <c:ptCount val="1"/>
                <c:pt idx="0">
                  <c:v>24.000 €
30.000 €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comparativa'!$C$71:$H$72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DIPL. CIÈNCIES EMPRESARIALS</c:v>
                  </c:pt>
                  <c:pt idx="3">
                    <c:v>ENG. TÈCN. INFORMÀTICA DE GESTIÓ</c:v>
                  </c:pt>
                </c:lvl>
              </c:multiLvlStrCache>
            </c:multiLvlStrRef>
          </c:cat>
          <c:val>
            <c:numRef>
              <c:f>'Taules comparativa'!$C$79:$H$79</c:f>
              <c:numCache>
                <c:formatCode>0.00%</c:formatCode>
                <c:ptCount val="6"/>
                <c:pt idx="0">
                  <c:v>0.26262626262626265</c:v>
                </c:pt>
                <c:pt idx="1">
                  <c:v>0.27083333333333331</c:v>
                </c:pt>
                <c:pt idx="2">
                  <c:v>0.20899999999999999</c:v>
                </c:pt>
                <c:pt idx="3">
                  <c:v>0.38095238095238093</c:v>
                </c:pt>
                <c:pt idx="4">
                  <c:v>0.33333333333333331</c:v>
                </c:pt>
                <c:pt idx="5">
                  <c:v>0.14299999999999999</c:v>
                </c:pt>
              </c:numCache>
            </c:numRef>
          </c:val>
        </c:ser>
        <c:ser>
          <c:idx val="7"/>
          <c:order val="7"/>
          <c:tx>
            <c:strRef>
              <c:f>'Taules comparativa'!$B$80</c:f>
              <c:strCache>
                <c:ptCount val="1"/>
                <c:pt idx="0">
                  <c:v>30.000 €
40.000 €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comparativa'!$C$71:$H$72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DIPL. CIÈNCIES EMPRESARIALS</c:v>
                  </c:pt>
                  <c:pt idx="3">
                    <c:v>ENG. TÈCN. INFORMÀTICA DE GESTIÓ</c:v>
                  </c:pt>
                </c:lvl>
              </c:multiLvlStrCache>
            </c:multiLvlStrRef>
          </c:cat>
          <c:val>
            <c:numRef>
              <c:f>'Taules comparativa'!$C$80:$H$80</c:f>
              <c:numCache>
                <c:formatCode>0.00%</c:formatCode>
                <c:ptCount val="6"/>
                <c:pt idx="0">
                  <c:v>0.38383838383838381</c:v>
                </c:pt>
                <c:pt idx="1">
                  <c:v>0.20833333333333334</c:v>
                </c:pt>
                <c:pt idx="2">
                  <c:v>0.186</c:v>
                </c:pt>
                <c:pt idx="3">
                  <c:v>0.2857142857142857</c:v>
                </c:pt>
                <c:pt idx="4">
                  <c:v>0.33333333333333331</c:v>
                </c:pt>
                <c:pt idx="5">
                  <c:v>0.42899999999999999</c:v>
                </c:pt>
              </c:numCache>
            </c:numRef>
          </c:val>
        </c:ser>
        <c:ser>
          <c:idx val="8"/>
          <c:order val="8"/>
          <c:tx>
            <c:strRef>
              <c:f>'Taules comparativa'!$B$81</c:f>
              <c:strCache>
                <c:ptCount val="1"/>
                <c:pt idx="0">
                  <c:v>Més de 
40.000 €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comparativa'!$C$71:$H$72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DIPL. CIÈNCIES EMPRESARIALS</c:v>
                  </c:pt>
                  <c:pt idx="3">
                    <c:v>ENG. TÈCN. INFORMÀTICA DE GESTIÓ</c:v>
                  </c:pt>
                </c:lvl>
              </c:multiLvlStrCache>
            </c:multiLvlStrRef>
          </c:cat>
          <c:val>
            <c:numRef>
              <c:f>'Taules comparativa'!$C$81:$H$81</c:f>
              <c:numCache>
                <c:formatCode>0.00%</c:formatCode>
                <c:ptCount val="6"/>
                <c:pt idx="0">
                  <c:v>0.12121212121212122</c:v>
                </c:pt>
                <c:pt idx="1">
                  <c:v>6.25E-2</c:v>
                </c:pt>
                <c:pt idx="2">
                  <c:v>4.7E-2</c:v>
                </c:pt>
                <c:pt idx="3">
                  <c:v>0.14285714285714285</c:v>
                </c:pt>
                <c:pt idx="4">
                  <c:v>0</c:v>
                </c:pt>
                <c:pt idx="5">
                  <c:v>0.14299999999999999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35535232"/>
        <c:axId val="135557504"/>
        <c:axId val="0"/>
      </c:bar3DChart>
      <c:catAx>
        <c:axId val="135535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35557504"/>
        <c:crosses val="autoZero"/>
        <c:auto val="1"/>
        <c:lblAlgn val="ctr"/>
        <c:lblOffset val="100"/>
        <c:noMultiLvlLbl val="0"/>
      </c:catAx>
      <c:valAx>
        <c:axId val="135557504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35535232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3.7322108742428646E-2"/>
          <c:y val="1.4746539498083645E-2"/>
          <c:w val="0.93506368917652349"/>
          <c:h val="7.414025933008909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ES" sz="1200">
                <a:solidFill>
                  <a:schemeClr val="bg1"/>
                </a:solidFill>
              </a:rPr>
              <a:t>MITJANA DE NIVELL DE SATISFACCIÓ AMB LA FEINA ACTUAL PER EDICIONS I TITULACIONS</a:t>
            </a:r>
          </a:p>
        </c:rich>
      </c:tx>
      <c:layout>
        <c:manualLayout>
          <c:xMode val="edge"/>
          <c:yMode val="edge"/>
          <c:x val="2.0457591933570572E-2"/>
          <c:y val="1.3396624472573839E-2"/>
        </c:manualLayout>
      </c:layout>
      <c:overlay val="0"/>
      <c:spPr>
        <a:solidFill>
          <a:srgbClr val="4F81BD"/>
        </a:solidFill>
        <a:scene3d>
          <a:camera prst="orthographicFront"/>
          <a:lightRig rig="threePt" dir="t"/>
        </a:scene3d>
        <a:sp3d>
          <a:bevelT w="190500" h="38100"/>
        </a:sp3d>
      </c:spPr>
    </c:title>
    <c:autoTitleDeleted val="0"/>
    <c:plotArea>
      <c:layout>
        <c:manualLayout>
          <c:layoutTarget val="inner"/>
          <c:xMode val="edge"/>
          <c:yMode val="edge"/>
          <c:x val="2.2518712938660451E-3"/>
          <c:y val="0.12170910503381191"/>
          <c:w val="0.98761533974919802"/>
          <c:h val="0.70708893934416495"/>
        </c:manualLayout>
      </c:layout>
      <c:lineChart>
        <c:grouping val="standard"/>
        <c:varyColors val="0"/>
        <c:ser>
          <c:idx val="0"/>
          <c:order val="0"/>
          <c:tx>
            <c:strRef>
              <c:f>'Taules comparativa'!$B$90</c:f>
              <c:strCache>
                <c:ptCount val="1"/>
                <c:pt idx="0">
                  <c:v>Contingut de la feina</c:v>
                </c:pt>
              </c:strCache>
            </c:strRef>
          </c:tx>
          <c:marker>
            <c:symbol val="none"/>
          </c:marker>
          <c:dPt>
            <c:idx val="0"/>
            <c:bubble3D val="0"/>
            <c:spPr>
              <a:ln>
                <a:headEnd type="oval"/>
              </a:ln>
            </c:spPr>
          </c:dPt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numFmt formatCode="#,##0.00" sourceLinked="0"/>
            <c:txPr>
              <a:bodyPr/>
              <a:lstStyle/>
              <a:p>
                <a:pPr>
                  <a:defRPr sz="10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comparativa'!$C$88:$H$89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DIPL. CIÈNCIES EMPRESARIALS</c:v>
                  </c:pt>
                  <c:pt idx="3">
                    <c:v>ENG. TÈCN. INFORMÀTICA DE GESTIÓ</c:v>
                  </c:pt>
                </c:lvl>
              </c:multiLvlStrCache>
            </c:multiLvlStrRef>
          </c:cat>
          <c:val>
            <c:numRef>
              <c:f>'Taules comparativa'!$C$90:$H$90</c:f>
              <c:numCache>
                <c:formatCode>0.00</c:formatCode>
                <c:ptCount val="6"/>
                <c:pt idx="0">
                  <c:v>5.4693877551020407</c:v>
                </c:pt>
                <c:pt idx="1">
                  <c:v>5.63</c:v>
                </c:pt>
                <c:pt idx="2" formatCode="#,##0.00">
                  <c:v>5.7727272727272707</c:v>
                </c:pt>
                <c:pt idx="3">
                  <c:v>5.6</c:v>
                </c:pt>
                <c:pt idx="4">
                  <c:v>5.6</c:v>
                </c:pt>
                <c:pt idx="5" formatCode="#,##0.00">
                  <c:v>6.3333333333333339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'Taules comparativa'!$B$91</c:f>
              <c:strCache>
                <c:ptCount val="1"/>
                <c:pt idx="0">
                  <c:v>Perspectives de millora i promoció</c:v>
                </c:pt>
              </c:strCache>
            </c:strRef>
          </c:tx>
          <c:marker>
            <c:symbol val="none"/>
          </c:marker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dLbl>
              <c:idx val="1"/>
              <c:layout>
                <c:manualLayout>
                  <c:x val="-1.8655792803479638E-2"/>
                  <c:y val="4.23663853727145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962962962963102E-3"/>
                  <c:y val="-2.2218600956510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2465599051008306E-2"/>
                  <c:y val="-6.92721518987343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580344123651217E-2"/>
                  <c:y val="-1.122203690654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5358837485172014E-3"/>
                  <c:y val="7.041666666666686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sz="1000" b="1">
                    <a:solidFill>
                      <a:srgbClr val="C00000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comparativa'!$C$88:$H$89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DIPL. CIÈNCIES EMPRESARIALS</c:v>
                  </c:pt>
                  <c:pt idx="3">
                    <c:v>ENG. TÈCN. INFORMÀTICA DE GESTIÓ</c:v>
                  </c:pt>
                </c:lvl>
              </c:multiLvlStrCache>
            </c:multiLvlStrRef>
          </c:cat>
          <c:val>
            <c:numRef>
              <c:f>'Taules comparativa'!$C$91:$H$91</c:f>
              <c:numCache>
                <c:formatCode>0.00</c:formatCode>
                <c:ptCount val="6"/>
                <c:pt idx="0">
                  <c:v>4.8556701030927831</c:v>
                </c:pt>
                <c:pt idx="1">
                  <c:v>4.8</c:v>
                </c:pt>
                <c:pt idx="2" formatCode="#,##0.00">
                  <c:v>5.1136363636363642</c:v>
                </c:pt>
                <c:pt idx="3">
                  <c:v>4.875</c:v>
                </c:pt>
                <c:pt idx="4">
                  <c:v>5</c:v>
                </c:pt>
                <c:pt idx="5" formatCode="#,##0.00">
                  <c:v>6.166666666666667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'Taules comparativa'!$B$92</c:f>
              <c:strCache>
                <c:ptCount val="1"/>
                <c:pt idx="0">
                  <c:v>Nivell de retribució</c:v>
                </c:pt>
              </c:strCache>
            </c:strRef>
          </c:tx>
          <c:marker>
            <c:symbol val="none"/>
          </c:marker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dLbl>
              <c:idx val="0"/>
              <c:layout>
                <c:manualLayout>
                  <c:x val="-3.5629629629629692E-2"/>
                  <c:y val="-4.624098476568895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533511269276444E-2"/>
                  <c:y val="-2.2218530239099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6419753086419995E-3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160493827160478E-2"/>
                  <c:y val="1.97383995340921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4704626334519483E-2"/>
                  <c:y val="-1.7585794655414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987654320987566E-2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0000000000000114E-3"/>
                  <c:y val="-2.2218600956510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sz="1000" b="1">
                    <a:solidFill>
                      <a:schemeClr val="accent3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comparativa'!$C$88:$H$89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DIPL. CIÈNCIES EMPRESARIALS</c:v>
                  </c:pt>
                  <c:pt idx="3">
                    <c:v>ENG. TÈCN. INFORMÀTICA DE GESTIÓ</c:v>
                  </c:pt>
                </c:lvl>
              </c:multiLvlStrCache>
            </c:multiLvlStrRef>
          </c:cat>
          <c:val>
            <c:numRef>
              <c:f>'Taules comparativa'!$C$92:$H$92</c:f>
              <c:numCache>
                <c:formatCode>0.00</c:formatCode>
                <c:ptCount val="6"/>
                <c:pt idx="0">
                  <c:v>4.7142857142857144</c:v>
                </c:pt>
                <c:pt idx="1">
                  <c:v>4.9000000000000004</c:v>
                </c:pt>
                <c:pt idx="2" formatCode="#,##0.00">
                  <c:v>4.75</c:v>
                </c:pt>
                <c:pt idx="3">
                  <c:v>5.04</c:v>
                </c:pt>
                <c:pt idx="4">
                  <c:v>4.2</c:v>
                </c:pt>
                <c:pt idx="5" formatCode="#,##0.00">
                  <c:v>4.666666666666667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'Taules comparativa'!$B$93</c:f>
              <c:strCache>
                <c:ptCount val="1"/>
                <c:pt idx="0">
                  <c:v>Utilitat dels coneixements de la formació universitària</c:v>
                </c:pt>
              </c:strCache>
            </c:strRef>
          </c:tx>
          <c:marker>
            <c:symbol val="none"/>
          </c:marker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dLbl>
              <c:idx val="0"/>
              <c:layout>
                <c:manualLayout>
                  <c:x val="-2.6188414393040729E-2"/>
                  <c:y val="-2.2890295358649873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655792803479638E-2"/>
                  <c:y val="2.4331575246132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8208778173190973E-4"/>
                  <c:y val="-8.13730661040787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1925925925926052E-2"/>
                  <c:y val="-2.6617226576496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938271604938345E-2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2049382716049531E-2"/>
                  <c:y val="-1.7819975336525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8345679012345864E-2"/>
                  <c:y val="-3.9813103436452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2345679012346094E-3"/>
                  <c:y val="-2.2547285658350644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sz="1000" b="1">
                    <a:solidFill>
                      <a:schemeClr val="accent4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comparativa'!$C$88:$H$89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DIPL. CIÈNCIES EMPRESARIALS</c:v>
                  </c:pt>
                  <c:pt idx="3">
                    <c:v>ENG. TÈCN. INFORMÀTICA DE GESTIÓ</c:v>
                  </c:pt>
                </c:lvl>
              </c:multiLvlStrCache>
            </c:multiLvlStrRef>
          </c:cat>
          <c:val>
            <c:numRef>
              <c:f>'Taules comparativa'!$C$93:$H$93</c:f>
              <c:numCache>
                <c:formatCode>0.00</c:formatCode>
                <c:ptCount val="6"/>
                <c:pt idx="0">
                  <c:v>4.1632653061224492</c:v>
                </c:pt>
                <c:pt idx="1">
                  <c:v>4.78</c:v>
                </c:pt>
                <c:pt idx="2" formatCode="#,##0.00">
                  <c:v>4.7727272727272743</c:v>
                </c:pt>
                <c:pt idx="3">
                  <c:v>4.3600000000000003</c:v>
                </c:pt>
                <c:pt idx="4">
                  <c:v>5.6</c:v>
                </c:pt>
                <c:pt idx="5" formatCode="#,##0.00">
                  <c:v>5.3333333333333339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'Taules comparativa'!$B$94</c:f>
              <c:strCache>
                <c:ptCount val="1"/>
                <c:pt idx="0">
                  <c:v>Satisfacció general amb la feina *</c:v>
                </c:pt>
              </c:strCache>
            </c:strRef>
          </c:tx>
          <c:marker>
            <c:symbol val="none"/>
          </c:marker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dLbl>
              <c:idx val="1"/>
              <c:layout>
                <c:manualLayout>
                  <c:x val="-1.8345689996045869E-2"/>
                  <c:y val="6.10478199718706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703703703703704E-3"/>
                  <c:y val="-2.0019288146517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987654320987566E-2"/>
                  <c:y val="-2.8816539386488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sz="1000" b="1">
                    <a:solidFill>
                      <a:schemeClr val="accent5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comparativa'!$C$88:$H$89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DIPL. CIÈNCIES EMPRESARIALS</c:v>
                  </c:pt>
                  <c:pt idx="3">
                    <c:v>ENG. TÈCN. INFORMÀTICA DE GESTIÓ</c:v>
                  </c:pt>
                </c:lvl>
              </c:multiLvlStrCache>
            </c:multiLvlStrRef>
          </c:cat>
          <c:val>
            <c:numRef>
              <c:f>'Taules comparativa'!$C$94:$H$94</c:f>
              <c:numCache>
                <c:formatCode>0.00</c:formatCode>
                <c:ptCount val="6"/>
                <c:pt idx="0">
                  <c:v>5.215686274509804</c:v>
                </c:pt>
                <c:pt idx="1">
                  <c:v>5.4</c:v>
                </c:pt>
                <c:pt idx="2" formatCode="#,##0.00">
                  <c:v>5.666666666666667</c:v>
                </c:pt>
                <c:pt idx="3">
                  <c:v>5.2</c:v>
                </c:pt>
                <c:pt idx="4">
                  <c:v>5.6</c:v>
                </c:pt>
                <c:pt idx="5" formatCode="#,##0.00">
                  <c:v>5.833333333333333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81536"/>
        <c:axId val="135683072"/>
      </c:lineChart>
      <c:catAx>
        <c:axId val="135681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 anchor="t" anchorCtr="0"/>
          <a:lstStyle/>
          <a:p>
            <a:pPr>
              <a:defRPr sz="1400" b="1" kern="2200" spc="0" baseline="0"/>
            </a:pPr>
            <a:endParaRPr lang="ca-ES"/>
          </a:p>
        </c:txPr>
        <c:crossAx val="135683072"/>
        <c:crossesAt val="3"/>
        <c:auto val="1"/>
        <c:lblAlgn val="ctr"/>
        <c:lblOffset val="100"/>
        <c:tickMarkSkip val="31999"/>
        <c:noMultiLvlLbl val="0"/>
      </c:catAx>
      <c:valAx>
        <c:axId val="135683072"/>
        <c:scaling>
          <c:orientation val="minMax"/>
          <c:max val="7"/>
          <c:min val="3"/>
        </c:scaling>
        <c:delete val="1"/>
        <c:axPos val="l"/>
        <c:numFmt formatCode="0" sourceLinked="0"/>
        <c:majorTickMark val="none"/>
        <c:minorTickMark val="none"/>
        <c:tickLblPos val="none"/>
        <c:crossAx val="135681536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6111111111111116"/>
          <c:y val="1.5375620981167145E-2"/>
          <c:w val="0.37844444444444653"/>
          <c:h val="0.13198214712155845"/>
        </c:manualLayout>
      </c:layout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153599071799474E-2"/>
          <c:y val="0.11658000559198152"/>
          <c:w val="0.97169280185640161"/>
          <c:h val="0.76879022896383342"/>
        </c:manualLayout>
      </c:layout>
      <c:bar3DChart>
        <c:barDir val="col"/>
        <c:grouping val="stacked"/>
        <c:varyColors val="0"/>
        <c:ser>
          <c:idx val="3"/>
          <c:order val="0"/>
          <c:tx>
            <c:strRef>
              <c:f>'Taules comparativa'!$B$111</c:f>
              <c:strCache>
                <c:ptCount val="1"/>
                <c:pt idx="0">
                  <c:v>Menys de 
6 mesos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400"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comparativa'!$C$109:$H$110</c:f>
              <c:multiLvlStrCache>
                <c:ptCount val="6"/>
                <c:lvl>
                  <c:pt idx="0">
                    <c:v>DIPL. CIÈNCIES EMPRESARIALS</c:v>
                  </c:pt>
                  <c:pt idx="1">
                    <c:v>ENG. TÈCN. INFORMÀTICA DE GESTIÓ</c:v>
                  </c:pt>
                  <c:pt idx="2">
                    <c:v>DIPL. CIÈNCIES EMPRESARIALS</c:v>
                  </c:pt>
                  <c:pt idx="3">
                    <c:v>ENG. TÈCN. INFORMÀTICA DE GESTIÓ</c:v>
                  </c:pt>
                  <c:pt idx="4">
                    <c:v>DIPL. CIÈNCIES EMPRESARIALS</c:v>
                  </c:pt>
                  <c:pt idx="5">
                    <c:v>ENG. TÈCN. INFORMÀTICA DE GESTIÓ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comparativa'!$C$111:$H$111</c:f>
              <c:numCache>
                <c:formatCode>0.00%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0.66666666666666663</c:v>
                </c:pt>
                <c:pt idx="3">
                  <c:v>1</c:v>
                </c:pt>
                <c:pt idx="4" formatCode="###0.0%">
                  <c:v>0.66666666666666674</c:v>
                </c:pt>
                <c:pt idx="5" formatCode="###0.0%">
                  <c:v>0</c:v>
                </c:pt>
              </c:numCache>
            </c:numRef>
          </c:val>
        </c:ser>
        <c:ser>
          <c:idx val="2"/>
          <c:order val="1"/>
          <c:tx>
            <c:strRef>
              <c:f>'Taules comparativa'!$B$112</c:f>
              <c:strCache>
                <c:ptCount val="1"/>
                <c:pt idx="0">
                  <c:v>Entre 6 mesos
i 1 any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comparativa'!$C$109:$H$110</c:f>
              <c:multiLvlStrCache>
                <c:ptCount val="6"/>
                <c:lvl>
                  <c:pt idx="0">
                    <c:v>DIPL. CIÈNCIES EMPRESARIALS</c:v>
                  </c:pt>
                  <c:pt idx="1">
                    <c:v>ENG. TÈCN. INFORMÀTICA DE GESTIÓ</c:v>
                  </c:pt>
                  <c:pt idx="2">
                    <c:v>DIPL. CIÈNCIES EMPRESARIALS</c:v>
                  </c:pt>
                  <c:pt idx="3">
                    <c:v>ENG. TÈCN. INFORMÀTICA DE GESTIÓ</c:v>
                  </c:pt>
                  <c:pt idx="4">
                    <c:v>DIPL. CIÈNCIES EMPRESARIALS</c:v>
                  </c:pt>
                  <c:pt idx="5">
                    <c:v>ENG. TÈCN. INFORMÀTICA DE GESTIÓ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comparativa'!$C$112:$H$112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0.16666666666666666</c:v>
                </c:pt>
                <c:pt idx="3">
                  <c:v>0</c:v>
                </c:pt>
                <c:pt idx="4" formatCode="###0.0%">
                  <c:v>0.33333333333333337</c:v>
                </c:pt>
                <c:pt idx="5" formatCode="###0.0%">
                  <c:v>1</c:v>
                </c:pt>
              </c:numCache>
            </c:numRef>
          </c:val>
        </c:ser>
        <c:ser>
          <c:idx val="0"/>
          <c:order val="2"/>
          <c:tx>
            <c:strRef>
              <c:f>'Taules comparativa'!$B$113</c:f>
              <c:strCache>
                <c:ptCount val="1"/>
                <c:pt idx="0">
                  <c:v>Entre 1 any
i 2 anys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comparativa'!$C$109:$H$110</c:f>
              <c:multiLvlStrCache>
                <c:ptCount val="6"/>
                <c:lvl>
                  <c:pt idx="0">
                    <c:v>DIPL. CIÈNCIES EMPRESARIALS</c:v>
                  </c:pt>
                  <c:pt idx="1">
                    <c:v>ENG. TÈCN. INFORMÀTICA DE GESTIÓ</c:v>
                  </c:pt>
                  <c:pt idx="2">
                    <c:v>DIPL. CIÈNCIES EMPRESARIALS</c:v>
                  </c:pt>
                  <c:pt idx="3">
                    <c:v>ENG. TÈCN. INFORMÀTICA DE GESTIÓ</c:v>
                  </c:pt>
                  <c:pt idx="4">
                    <c:v>DIPL. CIÈNCIES EMPRESARIALS</c:v>
                  </c:pt>
                  <c:pt idx="5">
                    <c:v>ENG. TÈCN. INFORMÀTICA DE GESTIÓ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comparativa'!$C$113:$H$113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0.16666666666666666</c:v>
                </c:pt>
                <c:pt idx="3">
                  <c:v>0</c:v>
                </c:pt>
                <c:pt idx="4" formatCode="###0.0%">
                  <c:v>0</c:v>
                </c:pt>
                <c:pt idx="5" formatCode="###0.0%">
                  <c:v>0</c:v>
                </c:pt>
              </c:numCache>
            </c:numRef>
          </c:val>
        </c:ser>
        <c:ser>
          <c:idx val="1"/>
          <c:order val="3"/>
          <c:tx>
            <c:strRef>
              <c:f>'Taules comparativa'!$B$114</c:f>
              <c:strCache>
                <c:ptCount val="1"/>
                <c:pt idx="0">
                  <c:v>Més de
2 anys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'Taules comparativa'!$C$109:$H$110</c:f>
              <c:multiLvlStrCache>
                <c:ptCount val="6"/>
                <c:lvl>
                  <c:pt idx="0">
                    <c:v>DIPL. CIÈNCIES EMPRESARIALS</c:v>
                  </c:pt>
                  <c:pt idx="1">
                    <c:v>ENG. TÈCN. INFORMÀTICA DE GESTIÓ</c:v>
                  </c:pt>
                  <c:pt idx="2">
                    <c:v>DIPL. CIÈNCIES EMPRESARIALS</c:v>
                  </c:pt>
                  <c:pt idx="3">
                    <c:v>ENG. TÈCN. INFORMÀTICA DE GESTIÓ</c:v>
                  </c:pt>
                  <c:pt idx="4">
                    <c:v>DIPL. CIÈNCIES EMPRESARIALS</c:v>
                  </c:pt>
                  <c:pt idx="5">
                    <c:v>ENG. TÈCN. INFORMÀTICA DE GESTIÓ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comparativa'!$C$114:$H$114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##0.0%">
                  <c:v>0</c:v>
                </c:pt>
                <c:pt idx="5" formatCode="###0.0%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35769472"/>
        <c:axId val="135795840"/>
        <c:axId val="0"/>
      </c:bar3DChart>
      <c:catAx>
        <c:axId val="135769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35795840"/>
        <c:crosses val="autoZero"/>
        <c:auto val="1"/>
        <c:lblAlgn val="ctr"/>
        <c:lblOffset val="100"/>
        <c:noMultiLvlLbl val="0"/>
      </c:catAx>
      <c:valAx>
        <c:axId val="13579584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35769472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3.7322108742428646E-2"/>
          <c:y val="1.4746539498083621E-2"/>
          <c:w val="0.93506368917652349"/>
          <c:h val="7.4140259330089095E-2"/>
        </c:manualLayout>
      </c:layout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011234869268461E-2"/>
          <c:y val="0.13946756655418074"/>
          <c:w val="0.96723427396892869"/>
          <c:h val="0.692991905423594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'Taules comparativa'!$B$126</c:f>
              <c:strCache>
                <c:ptCount val="1"/>
                <c:pt idx="0">
                  <c:v>DIPL. CIÈNCIES EMPRESARIALS</c:v>
                </c:pt>
              </c:strCache>
            </c:strRef>
          </c:tx>
          <c:spPr>
            <a:solidFill>
              <a:srgbClr val="31859C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 rot="5400000" vert="horz"/>
              <a:lstStyle/>
              <a:p>
                <a:pPr>
                  <a:defRPr sz="11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comparativa'!$C$122:$K$125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comparativa'!$C$126:$K$126</c:f>
              <c:numCache>
                <c:formatCode>0.00%</c:formatCode>
                <c:ptCount val="9"/>
                <c:pt idx="0">
                  <c:v>0.25233644859813081</c:v>
                </c:pt>
                <c:pt idx="1">
                  <c:v>0.23364485981308411</c:v>
                </c:pt>
                <c:pt idx="2">
                  <c:v>0.17757009345794392</c:v>
                </c:pt>
                <c:pt idx="3">
                  <c:v>8.3333333333333329E-2</c:v>
                </c:pt>
                <c:pt idx="4">
                  <c:v>0.125</c:v>
                </c:pt>
                <c:pt idx="5">
                  <c:v>2.0833333333333332E-2</c:v>
                </c:pt>
                <c:pt idx="6" formatCode="###0.0%">
                  <c:v>1.9230769230769232E-2</c:v>
                </c:pt>
                <c:pt idx="7" formatCode="###0.0%">
                  <c:v>0.17307692307692307</c:v>
                </c:pt>
                <c:pt idx="8" formatCode="###0.0%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'Taules comparativa'!$B$127</c:f>
              <c:strCache>
                <c:ptCount val="1"/>
                <c:pt idx="0">
                  <c:v>ENG. TÈCN. INFORMÀTICA DE GESTIÓ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 rot="5400000" vert="horz"/>
              <a:lstStyle/>
              <a:p>
                <a:pPr>
                  <a:defRPr sz="1100" b="1">
                    <a:solidFill>
                      <a:srgbClr val="C00000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comparativa'!$C$122:$K$125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comparativa'!$C$127:$K$127</c:f>
              <c:numCache>
                <c:formatCode>0.00%</c:formatCode>
                <c:ptCount val="9"/>
                <c:pt idx="0">
                  <c:v>0.04</c:v>
                </c:pt>
                <c:pt idx="1">
                  <c:v>0.32</c:v>
                </c:pt>
                <c:pt idx="2">
                  <c:v>0.16</c:v>
                </c:pt>
                <c:pt idx="3">
                  <c:v>0</c:v>
                </c:pt>
                <c:pt idx="4">
                  <c:v>0.33333333333333331</c:v>
                </c:pt>
                <c:pt idx="5">
                  <c:v>0</c:v>
                </c:pt>
                <c:pt idx="6" formatCode="###0.0%">
                  <c:v>0</c:v>
                </c:pt>
                <c:pt idx="7" formatCode="###0.0%">
                  <c:v>0.14285714285714288</c:v>
                </c:pt>
                <c:pt idx="8" formatCode="###0.0%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35834240"/>
        <c:axId val="135840128"/>
        <c:axId val="0"/>
      </c:bar3DChart>
      <c:catAx>
        <c:axId val="135834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 Rounded MT Bold" pitchFamily="34" charset="0"/>
              </a:defRPr>
            </a:pPr>
            <a:endParaRPr lang="ca-ES"/>
          </a:p>
        </c:txPr>
        <c:crossAx val="135840128"/>
        <c:crosses val="autoZero"/>
        <c:auto val="1"/>
        <c:lblAlgn val="ctr"/>
        <c:lblOffset val="100"/>
        <c:noMultiLvlLbl val="0"/>
      </c:catAx>
      <c:valAx>
        <c:axId val="135840128"/>
        <c:scaling>
          <c:orientation val="minMax"/>
          <c:max val="0.30000000000000032"/>
        </c:scaling>
        <c:delete val="1"/>
        <c:axPos val="l"/>
        <c:numFmt formatCode="0%" sourceLinked="0"/>
        <c:majorTickMark val="out"/>
        <c:minorTickMark val="none"/>
        <c:tickLblPos val="none"/>
        <c:crossAx val="1358342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378227757466455"/>
          <c:y val="2.2259283657898591E-2"/>
          <c:w val="0.80155534719541122"/>
          <c:h val="7.7348289389923164E-2"/>
        </c:manualLayout>
      </c:layout>
      <c:overlay val="0"/>
      <c:txPr>
        <a:bodyPr/>
        <a:lstStyle/>
        <a:p>
          <a:pPr>
            <a:defRPr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n-US" sz="1800"/>
              <a:t>2008</a:t>
            </a:r>
          </a:p>
        </c:rich>
      </c:tx>
      <c:layout>
        <c:manualLayout>
          <c:xMode val="edge"/>
          <c:yMode val="edge"/>
          <c:x val="0.88404767799702955"/>
          <c:y val="9.696970930975382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428146734222496E-2"/>
          <c:y val="3.0461269264418871E-2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'[1]Taules comparativa'!$B$43</c:f>
              <c:strCache>
                <c:ptCount val="1"/>
                <c:pt idx="0">
                  <c:v>DIPL. CIÈNCIES EMPRESARIALS</c:v>
                </c:pt>
              </c:strCache>
            </c:strRef>
          </c:tx>
          <c:spPr>
            <a:solidFill>
              <a:srgbClr val="31859C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comparativa'!$C$41:$H$42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comparativa'!$C$43:$H$43</c:f>
              <c:numCache>
                <c:formatCode>General</c:formatCode>
                <c:ptCount val="6"/>
                <c:pt idx="0">
                  <c:v>0.60747663551401865</c:v>
                </c:pt>
                <c:pt idx="1">
                  <c:v>0.10280373831775701</c:v>
                </c:pt>
                <c:pt idx="2">
                  <c:v>0.13084112149532709</c:v>
                </c:pt>
                <c:pt idx="3">
                  <c:v>2.8037383177570093E-2</c:v>
                </c:pt>
                <c:pt idx="4">
                  <c:v>7.476635514018691E-2</c:v>
                </c:pt>
                <c:pt idx="5">
                  <c:v>5.6074766355140186E-2</c:v>
                </c:pt>
              </c:numCache>
            </c:numRef>
          </c:val>
        </c:ser>
        <c:ser>
          <c:idx val="1"/>
          <c:order val="1"/>
          <c:tx>
            <c:strRef>
              <c:f>'[1]Taules comparativa'!$B$44</c:f>
              <c:strCache>
                <c:ptCount val="1"/>
                <c:pt idx="0">
                  <c:v>ENG. TÈCN. INFORMÀTICA DE GESTIÓ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comparativa'!$C$41:$H$42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comparativa'!$C$44:$H$44</c:f>
              <c:numCache>
                <c:formatCode>General</c:formatCode>
                <c:ptCount val="6"/>
                <c:pt idx="0">
                  <c:v>0.48</c:v>
                </c:pt>
                <c:pt idx="1">
                  <c:v>0.16</c:v>
                </c:pt>
                <c:pt idx="2">
                  <c:v>0.2</c:v>
                </c:pt>
                <c:pt idx="3">
                  <c:v>0.04</c:v>
                </c:pt>
                <c:pt idx="4">
                  <c:v>0.12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38356224"/>
        <c:axId val="138357760"/>
        <c:axId val="0"/>
      </c:bar3DChart>
      <c:catAx>
        <c:axId val="1383562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38357760"/>
        <c:crosses val="autoZero"/>
        <c:auto val="1"/>
        <c:lblAlgn val="ctr"/>
        <c:lblOffset val="100"/>
        <c:noMultiLvlLbl val="0"/>
      </c:catAx>
      <c:valAx>
        <c:axId val="138357760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3835622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5123013057696733"/>
          <c:y val="2.1917834992786937E-2"/>
          <c:w val="0.22656191336815037"/>
          <c:h val="0.42012832967001706"/>
        </c:manualLayout>
      </c:layout>
      <c:overlay val="0"/>
      <c:txPr>
        <a:bodyPr/>
        <a:lstStyle/>
        <a:p>
          <a:pPr>
            <a:defRPr sz="105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n-US" sz="1800"/>
              <a:t>2011</a:t>
            </a:r>
          </a:p>
        </c:rich>
      </c:tx>
      <c:layout>
        <c:manualLayout>
          <c:xMode val="edge"/>
          <c:yMode val="edge"/>
          <c:x val="0.88404767799702955"/>
          <c:y val="9.696970930975382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428146734222496E-2"/>
          <c:y val="3.0461269264418871E-2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'[1]Taules comparativa'!$I$48</c:f>
              <c:strCache>
                <c:ptCount val="1"/>
                <c:pt idx="0">
                  <c:v>DIPL. CIÈNCIES EMPRESARIALS</c:v>
                </c:pt>
              </c:strCache>
            </c:strRef>
          </c:tx>
          <c:spPr>
            <a:solidFill>
              <a:srgbClr val="31859E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comparativa'!$J$46:$O$47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comparativa'!$J$48:$O$48</c:f>
              <c:numCache>
                <c:formatCode>General</c:formatCode>
                <c:ptCount val="6"/>
                <c:pt idx="0">
                  <c:v>0.29166666666666669</c:v>
                </c:pt>
                <c:pt idx="1">
                  <c:v>4.1666666666666664E-2</c:v>
                </c:pt>
                <c:pt idx="2">
                  <c:v>0.10416666666666667</c:v>
                </c:pt>
                <c:pt idx="3">
                  <c:v>6.25E-2</c:v>
                </c:pt>
                <c:pt idx="4">
                  <c:v>0.25</c:v>
                </c:pt>
                <c:pt idx="5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'[1]Taules comparativa'!$I$49</c:f>
              <c:strCache>
                <c:ptCount val="1"/>
                <c:pt idx="0">
                  <c:v>ENG. TÈCN. INFORMÀTICA DE GESTIÓ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comparativa'!$J$46:$O$47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comparativa'!$J$49:$O$49</c:f>
              <c:numCache>
                <c:formatCode>General</c:formatCode>
                <c:ptCount val="6"/>
                <c:pt idx="0">
                  <c:v>0.33333333333333331</c:v>
                </c:pt>
                <c:pt idx="1">
                  <c:v>0</c:v>
                </c:pt>
                <c:pt idx="2">
                  <c:v>0.16666666666666666</c:v>
                </c:pt>
                <c:pt idx="3">
                  <c:v>0</c:v>
                </c:pt>
                <c:pt idx="4">
                  <c:v>0.5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38494720"/>
        <c:axId val="138496256"/>
        <c:axId val="0"/>
      </c:bar3DChart>
      <c:catAx>
        <c:axId val="138494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38496256"/>
        <c:crosses val="autoZero"/>
        <c:auto val="1"/>
        <c:lblAlgn val="ctr"/>
        <c:lblOffset val="100"/>
        <c:noMultiLvlLbl val="0"/>
      </c:catAx>
      <c:valAx>
        <c:axId val="138496256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3849472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3889872452480712"/>
          <c:y val="1.8563535969970884E-2"/>
          <c:w val="0.22656191336815037"/>
          <c:h val="0.41677403064720031"/>
        </c:manualLayout>
      </c:layout>
      <c:overlay val="0"/>
      <c:txPr>
        <a:bodyPr/>
        <a:lstStyle/>
        <a:p>
          <a:pPr>
            <a:defRPr sz="105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n-US" sz="1800"/>
              <a:t>2014</a:t>
            </a:r>
          </a:p>
        </c:rich>
      </c:tx>
      <c:layout>
        <c:manualLayout>
          <c:xMode val="edge"/>
          <c:yMode val="edge"/>
          <c:x val="0.88404767799702955"/>
          <c:y val="9.696970930975382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665793650588164E-2"/>
          <c:y val="2.3752662970070674E-2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Gràfics!$R$160</c:f>
              <c:strCache>
                <c:ptCount val="1"/>
                <c:pt idx="0">
                  <c:v>DIPL. DE CIENCIES EMPRESARIALS</c:v>
                </c:pt>
              </c:strCache>
            </c:strRef>
          </c:tx>
          <c:spPr>
            <a:solidFill>
              <a:srgbClr val="31859E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Gràfics!$S$158:$X$159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Gràfics!$S$160:$X$160</c:f>
              <c:numCache>
                <c:formatCode>###0.0%</c:formatCode>
                <c:ptCount val="6"/>
                <c:pt idx="0">
                  <c:v>0.49019607843137253</c:v>
                </c:pt>
                <c:pt idx="1">
                  <c:v>3.9215686274509803E-2</c:v>
                </c:pt>
                <c:pt idx="2">
                  <c:v>9.8039215686274508E-2</c:v>
                </c:pt>
                <c:pt idx="3">
                  <c:v>0</c:v>
                </c:pt>
                <c:pt idx="4">
                  <c:v>0.13725490196078433</c:v>
                </c:pt>
                <c:pt idx="5">
                  <c:v>0.23529411764705882</c:v>
                </c:pt>
              </c:numCache>
            </c:numRef>
          </c:val>
        </c:ser>
        <c:ser>
          <c:idx val="1"/>
          <c:order val="1"/>
          <c:tx>
            <c:strRef>
              <c:f>Gràfics!$R$161</c:f>
              <c:strCache>
                <c:ptCount val="1"/>
                <c:pt idx="0">
                  <c:v>ENG. TECN. EN INFORMATICA DE GESTIO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Gràfics!$S$158:$X$159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Gràfics!$S$161:$X$161</c:f>
              <c:numCache>
                <c:formatCode>###0.0%</c:formatCode>
                <c:ptCount val="6"/>
                <c:pt idx="0">
                  <c:v>0.2857142857142857</c:v>
                </c:pt>
                <c:pt idx="1">
                  <c:v>0</c:v>
                </c:pt>
                <c:pt idx="2">
                  <c:v>0</c:v>
                </c:pt>
                <c:pt idx="3">
                  <c:v>0.2857142857142857</c:v>
                </c:pt>
                <c:pt idx="4">
                  <c:v>0.2857142857142857</c:v>
                </c:pt>
                <c:pt idx="5">
                  <c:v>0.14285714285714285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39620352"/>
        <c:axId val="139621888"/>
        <c:axId val="0"/>
      </c:bar3DChart>
      <c:catAx>
        <c:axId val="1396203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39621888"/>
        <c:crosses val="autoZero"/>
        <c:auto val="1"/>
        <c:lblAlgn val="ctr"/>
        <c:lblOffset val="100"/>
        <c:noMultiLvlLbl val="0"/>
      </c:catAx>
      <c:valAx>
        <c:axId val="139621888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3962035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2862255281466761"/>
          <c:y val="1.5209236947154736E-2"/>
          <c:w val="0.22656191336815037"/>
          <c:h val="0.47379711403507374"/>
        </c:manualLayout>
      </c:layout>
      <c:overlay val="0"/>
      <c:txPr>
        <a:bodyPr/>
        <a:lstStyle/>
        <a:p>
          <a:pPr>
            <a:defRPr sz="105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en-US" sz="1600" u="sng"/>
              <a:t>% de titulats que cobren més de 30.000€ bruts anuals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48166666666667"/>
          <c:y val="0.18049000000000001"/>
          <c:w val="0.62911092592592588"/>
          <c:h val="0.7311333333333333"/>
        </c:manualLayout>
      </c:layout>
      <c:bar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'!$P$47:$P$48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'Resum '!$S$47:$S$48</c:f>
              <c:numCache>
                <c:formatCode>0.0%</c:formatCode>
                <c:ptCount val="2"/>
                <c:pt idx="0">
                  <c:v>0.23300000000000001</c:v>
                </c:pt>
                <c:pt idx="1">
                  <c:v>0.57099999999999995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19520"/>
        <c:axId val="109021056"/>
      </c:barChart>
      <c:catAx>
        <c:axId val="1090195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09021056"/>
        <c:crosses val="autoZero"/>
        <c:auto val="1"/>
        <c:lblAlgn val="ctr"/>
        <c:lblOffset val="100"/>
        <c:noMultiLvlLbl val="0"/>
      </c:catAx>
      <c:valAx>
        <c:axId val="109021056"/>
        <c:scaling>
          <c:orientation val="minMax"/>
          <c:max val="1"/>
        </c:scaling>
        <c:delete val="0"/>
        <c:axPos val="l"/>
        <c:numFmt formatCode="0.0%" sourceLinked="1"/>
        <c:majorTickMark val="out"/>
        <c:minorTickMark val="none"/>
        <c:tickLblPos val="nextTo"/>
        <c:crossAx val="109019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en-US" sz="1600" u="sng"/>
              <a:t>Satisfacció amb UPC/Titulació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7977018518518518"/>
          <c:y val="0.21419055555555555"/>
          <c:w val="0.60559240740740738"/>
          <c:h val="0.68684944444444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 '!$R$60</c:f>
              <c:strCache>
                <c:ptCount val="1"/>
                <c:pt idx="0">
                  <c:v>Repetirien la carrera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'!$Q$61:$Q$62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'Resum '!$R$61:$R$62</c:f>
              <c:numCache>
                <c:formatCode>###0.0%</c:formatCode>
                <c:ptCount val="2"/>
                <c:pt idx="0">
                  <c:v>0.75</c:v>
                </c:pt>
                <c:pt idx="1">
                  <c:v>0.7142857142857143</c:v>
                </c:pt>
              </c:numCache>
            </c:numRef>
          </c:val>
        </c:ser>
        <c:ser>
          <c:idx val="1"/>
          <c:order val="1"/>
          <c:tx>
            <c:strRef>
              <c:f>'Resum '!$S$60</c:f>
              <c:strCache>
                <c:ptCount val="1"/>
                <c:pt idx="0">
                  <c:v>Repetirien la universitat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'!$Q$61:$Q$62</c:f>
              <c:strCache>
                <c:ptCount val="2"/>
                <c:pt idx="0">
                  <c:v>DIPL. DE CIENCIES EMPRESARIALS</c:v>
                </c:pt>
                <c:pt idx="1">
                  <c:v>ENG. TECN. EN INFORMATICA DE GESTIO</c:v>
                </c:pt>
              </c:strCache>
            </c:strRef>
          </c:cat>
          <c:val>
            <c:numRef>
              <c:f>'Resum '!$S$61:$S$62</c:f>
              <c:numCache>
                <c:formatCode>###0.0%</c:formatCode>
                <c:ptCount val="2"/>
                <c:pt idx="0">
                  <c:v>0.67307692307692302</c:v>
                </c:pt>
                <c:pt idx="1">
                  <c:v>0.8571428571428571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51264"/>
        <c:axId val="109061248"/>
      </c:barChart>
      <c:catAx>
        <c:axId val="1090512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09061248"/>
        <c:crosses val="autoZero"/>
        <c:auto val="1"/>
        <c:lblAlgn val="ctr"/>
        <c:lblOffset val="100"/>
        <c:noMultiLvlLbl val="0"/>
      </c:catAx>
      <c:valAx>
        <c:axId val="10906124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090512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Gràfics!$N$10</c:f>
              <c:strCache>
                <c:ptCount val="1"/>
                <c:pt idx="0">
                  <c:v>DIPL. DE CIENCIES EMPRESARIALS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Gràfics!$O$9:$P$9</c:f>
              <c:strCache>
                <c:ptCount val="2"/>
                <c:pt idx="0">
                  <c:v>Mostra</c:v>
                </c:pt>
                <c:pt idx="1">
                  <c:v>Població</c:v>
                </c:pt>
              </c:strCache>
            </c:strRef>
          </c:cat>
          <c:val>
            <c:numRef>
              <c:f>Gràfics!$O$10:$P$10</c:f>
              <c:numCache>
                <c:formatCode>General</c:formatCode>
                <c:ptCount val="2"/>
                <c:pt idx="0">
                  <c:v>52</c:v>
                </c:pt>
                <c:pt idx="1">
                  <c:v>74</c:v>
                </c:pt>
              </c:numCache>
            </c:numRef>
          </c:val>
        </c:ser>
        <c:ser>
          <c:idx val="1"/>
          <c:order val="1"/>
          <c:tx>
            <c:strRef>
              <c:f>Gràfics!$N$11</c:f>
              <c:strCache>
                <c:ptCount val="1"/>
                <c:pt idx="0">
                  <c:v>ENG. TECN. EN INFORMATICA DE GESTIO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Gràfics!$O$9:$P$9</c:f>
              <c:strCache>
                <c:ptCount val="2"/>
                <c:pt idx="0">
                  <c:v>Mostra</c:v>
                </c:pt>
                <c:pt idx="1">
                  <c:v>Població</c:v>
                </c:pt>
              </c:strCache>
            </c:strRef>
          </c:cat>
          <c:val>
            <c:numRef>
              <c:f>Gràfics!$O$11:$P$11</c:f>
              <c:numCache>
                <c:formatCode>General</c:formatCode>
                <c:ptCount val="2"/>
                <c:pt idx="0">
                  <c:v>7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230720"/>
        <c:axId val="109244800"/>
        <c:axId val="0"/>
      </c:bar3DChart>
      <c:catAx>
        <c:axId val="109230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9244800"/>
        <c:crosses val="autoZero"/>
        <c:auto val="1"/>
        <c:lblAlgn val="ctr"/>
        <c:lblOffset val="100"/>
        <c:noMultiLvlLbl val="0"/>
      </c:catAx>
      <c:valAx>
        <c:axId val="109244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92307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Gràfics!$P$32</c:f>
              <c:strCache>
                <c:ptCount val="1"/>
                <c:pt idx="0">
                  <c:v>DIPL. DE CIENCIES EMPRESARIALS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Gràfics!$Q$31:$R$31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Gràfics!$Q$32:$R$32</c:f>
              <c:numCache>
                <c:formatCode>###0.0%</c:formatCode>
                <c:ptCount val="2"/>
                <c:pt idx="0">
                  <c:v>0.46153846153846151</c:v>
                </c:pt>
                <c:pt idx="1">
                  <c:v>0.53846153846153844</c:v>
                </c:pt>
              </c:numCache>
            </c:numRef>
          </c:val>
        </c:ser>
        <c:ser>
          <c:idx val="1"/>
          <c:order val="1"/>
          <c:tx>
            <c:strRef>
              <c:f>Gràfics!$P$33</c:f>
              <c:strCache>
                <c:ptCount val="1"/>
                <c:pt idx="0">
                  <c:v>ENG. TECN. EN INFORMATICA DE GESTIO</c:v>
                </c:pt>
              </c:strCache>
            </c:strRef>
          </c:tx>
          <c:cat>
            <c:strRef>
              <c:f>Gràfics!$Q$31:$R$31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Gràfics!$Q$33:$R$33</c:f>
              <c:numCache>
                <c:formatCode>###0.0%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Gràfics!$N$56</c:f>
              <c:strCache>
                <c:ptCount val="1"/>
                <c:pt idx="0">
                  <c:v>DIPL. DE CIENCIES EMPRESARIALS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Gràfics!$O$55:$Q$55</c:f>
              <c:strCache>
                <c:ptCount val="3"/>
                <c:pt idx="0">
                  <c:v>Treballo</c:v>
                </c:pt>
                <c:pt idx="1">
                  <c:v>No treballo però he treballat després dels estudis</c:v>
                </c:pt>
                <c:pt idx="2">
                  <c:v>No he treballat mai</c:v>
                </c:pt>
              </c:strCache>
            </c:strRef>
          </c:cat>
          <c:val>
            <c:numRef>
              <c:f>Gràfics!$O$56:$Q$56</c:f>
              <c:numCache>
                <c:formatCode>###0.0%</c:formatCode>
                <c:ptCount val="3"/>
                <c:pt idx="0">
                  <c:v>0.86538461538461531</c:v>
                </c:pt>
                <c:pt idx="1">
                  <c:v>0.11538461538461538</c:v>
                </c:pt>
                <c:pt idx="2">
                  <c:v>1.9230769230769232E-2</c:v>
                </c:pt>
              </c:numCache>
            </c:numRef>
          </c:val>
        </c:ser>
        <c:ser>
          <c:idx val="1"/>
          <c:order val="1"/>
          <c:tx>
            <c:strRef>
              <c:f>Gràfics!$N$57</c:f>
              <c:strCache>
                <c:ptCount val="1"/>
                <c:pt idx="0">
                  <c:v>ENG. TECN. EN INFORMATICA DE GESTIO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Gràfics!$O$55:$Q$55</c:f>
              <c:strCache>
                <c:ptCount val="3"/>
                <c:pt idx="0">
                  <c:v>Treballo</c:v>
                </c:pt>
                <c:pt idx="1">
                  <c:v>No treballo però he treballat després dels estudis</c:v>
                </c:pt>
                <c:pt idx="2">
                  <c:v>No he treballat mai</c:v>
                </c:pt>
              </c:strCache>
            </c:strRef>
          </c:cat>
          <c:val>
            <c:numRef>
              <c:f>Gràfics!$O$57:$Q$57</c:f>
              <c:numCache>
                <c:formatCode>###0.0%</c:formatCode>
                <c:ptCount val="3"/>
                <c:pt idx="0">
                  <c:v>0.8571428571428571</c:v>
                </c:pt>
                <c:pt idx="1">
                  <c:v>0.14285714285714288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291776"/>
        <c:axId val="109318144"/>
        <c:axId val="0"/>
      </c:bar3DChart>
      <c:catAx>
        <c:axId val="10929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318144"/>
        <c:crosses val="autoZero"/>
        <c:auto val="1"/>
        <c:lblAlgn val="ctr"/>
        <c:lblOffset val="100"/>
        <c:noMultiLvlLbl val="0"/>
      </c:catAx>
      <c:valAx>
        <c:axId val="10931814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092917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Taules!A52"/><Relationship Id="rId18" Type="http://schemas.openxmlformats.org/officeDocument/2006/relationships/hyperlink" Target="#Taules!A86"/><Relationship Id="rId26" Type="http://schemas.openxmlformats.org/officeDocument/2006/relationships/hyperlink" Target="#Taules!A125"/><Relationship Id="rId39" Type="http://schemas.openxmlformats.org/officeDocument/2006/relationships/hyperlink" Target="#Taules!A185"/><Relationship Id="rId21" Type="http://schemas.openxmlformats.org/officeDocument/2006/relationships/hyperlink" Target="#Gr&#224;fics!A210"/><Relationship Id="rId34" Type="http://schemas.openxmlformats.org/officeDocument/2006/relationships/hyperlink" Target="#Gr&#224;fics!A417"/><Relationship Id="rId42" Type="http://schemas.openxmlformats.org/officeDocument/2006/relationships/hyperlink" Target="#Taules!A212"/><Relationship Id="rId47" Type="http://schemas.openxmlformats.org/officeDocument/2006/relationships/hyperlink" Target="#Taules!A243"/><Relationship Id="rId50" Type="http://schemas.openxmlformats.org/officeDocument/2006/relationships/hyperlink" Target="#Gr&#224;fics!A667"/><Relationship Id="rId55" Type="http://schemas.openxmlformats.org/officeDocument/2006/relationships/hyperlink" Target="#Taules!A277"/><Relationship Id="rId63" Type="http://schemas.openxmlformats.org/officeDocument/2006/relationships/hyperlink" Target="#Comparativa!A172"/><Relationship Id="rId68" Type="http://schemas.openxmlformats.org/officeDocument/2006/relationships/hyperlink" Target="#Gr&#224;fics!A572"/><Relationship Id="rId7" Type="http://schemas.openxmlformats.org/officeDocument/2006/relationships/hyperlink" Target="#Taules!A24"/><Relationship Id="rId2" Type="http://schemas.openxmlformats.org/officeDocument/2006/relationships/image" Target="../media/image1.gif"/><Relationship Id="rId16" Type="http://schemas.openxmlformats.org/officeDocument/2006/relationships/hyperlink" Target="#Taules!A70"/><Relationship Id="rId29" Type="http://schemas.openxmlformats.org/officeDocument/2006/relationships/hyperlink" Target="#Gr&#224;fics!A330"/><Relationship Id="rId1" Type="http://schemas.openxmlformats.org/officeDocument/2006/relationships/hyperlink" Target="#Taules!A148"/><Relationship Id="rId6" Type="http://schemas.openxmlformats.org/officeDocument/2006/relationships/hyperlink" Target="#Taules!A16"/><Relationship Id="rId11" Type="http://schemas.openxmlformats.org/officeDocument/2006/relationships/hyperlink" Target="#Taules!A43"/><Relationship Id="rId24" Type="http://schemas.openxmlformats.org/officeDocument/2006/relationships/hyperlink" Target="#Gr&#224;fics!A271"/><Relationship Id="rId32" Type="http://schemas.openxmlformats.org/officeDocument/2006/relationships/hyperlink" Target="#Gr&#224;fics!A391"/><Relationship Id="rId37" Type="http://schemas.openxmlformats.org/officeDocument/2006/relationships/hyperlink" Target="#Taules!A178"/><Relationship Id="rId40" Type="http://schemas.openxmlformats.org/officeDocument/2006/relationships/hyperlink" Target="#Gr&#224;fics!A497"/><Relationship Id="rId45" Type="http://schemas.openxmlformats.org/officeDocument/2006/relationships/hyperlink" Target="#Taules!A235"/><Relationship Id="rId53" Type="http://schemas.openxmlformats.org/officeDocument/2006/relationships/hyperlink" Target="#Taules!A269"/><Relationship Id="rId58" Type="http://schemas.openxmlformats.org/officeDocument/2006/relationships/hyperlink" Target="#Comparativa!B12"/><Relationship Id="rId66" Type="http://schemas.openxmlformats.org/officeDocument/2006/relationships/hyperlink" Target="#Comparativa!B287"/><Relationship Id="rId5" Type="http://schemas.openxmlformats.org/officeDocument/2006/relationships/image" Target="../media/image2.gif"/><Relationship Id="rId15" Type="http://schemas.openxmlformats.org/officeDocument/2006/relationships/hyperlink" Target="#Gr&#224;fics!A150"/><Relationship Id="rId23" Type="http://schemas.openxmlformats.org/officeDocument/2006/relationships/hyperlink" Target="#Gr&#224;fics!A231"/><Relationship Id="rId28" Type="http://schemas.openxmlformats.org/officeDocument/2006/relationships/hyperlink" Target="#Taules!A132"/><Relationship Id="rId36" Type="http://schemas.openxmlformats.org/officeDocument/2006/relationships/hyperlink" Target="#Gr&#224;fics!A443"/><Relationship Id="rId49" Type="http://schemas.openxmlformats.org/officeDocument/2006/relationships/hyperlink" Target="#Taules!A252"/><Relationship Id="rId57" Type="http://schemas.openxmlformats.org/officeDocument/2006/relationships/hyperlink" Target="#Taules!A192"/><Relationship Id="rId61" Type="http://schemas.openxmlformats.org/officeDocument/2006/relationships/hyperlink" Target="#Comparativa!B93"/><Relationship Id="rId10" Type="http://schemas.openxmlformats.org/officeDocument/2006/relationships/hyperlink" Target="#Gr&#224;fics!A71"/><Relationship Id="rId19" Type="http://schemas.openxmlformats.org/officeDocument/2006/relationships/hyperlink" Target="#Gr&#224;fics!A190"/><Relationship Id="rId31" Type="http://schemas.openxmlformats.org/officeDocument/2006/relationships/hyperlink" Target="#Gr&#224;fics!A364"/><Relationship Id="rId44" Type="http://schemas.openxmlformats.org/officeDocument/2006/relationships/hyperlink" Target="#Taules!A228"/><Relationship Id="rId52" Type="http://schemas.openxmlformats.org/officeDocument/2006/relationships/hyperlink" Target="#Gr&#224;fics!A692"/><Relationship Id="rId60" Type="http://schemas.openxmlformats.org/officeDocument/2006/relationships/hyperlink" Target="#Comparativa!B54"/><Relationship Id="rId65" Type="http://schemas.openxmlformats.org/officeDocument/2006/relationships/hyperlink" Target="#Comparativa!B248"/><Relationship Id="rId4" Type="http://schemas.openxmlformats.org/officeDocument/2006/relationships/hyperlink" Target="EUNCET.xlsx#Taules!A8" TargetMode="External"/><Relationship Id="rId9" Type="http://schemas.openxmlformats.org/officeDocument/2006/relationships/hyperlink" Target="#Taules!A35"/><Relationship Id="rId14" Type="http://schemas.openxmlformats.org/officeDocument/2006/relationships/hyperlink" Target="#Taules!A60"/><Relationship Id="rId22" Type="http://schemas.openxmlformats.org/officeDocument/2006/relationships/hyperlink" Target="#Taules!A101"/><Relationship Id="rId27" Type="http://schemas.openxmlformats.org/officeDocument/2006/relationships/hyperlink" Target="#Gr&#224;fics!A310"/><Relationship Id="rId30" Type="http://schemas.openxmlformats.org/officeDocument/2006/relationships/hyperlink" Target="#Taules!A140"/><Relationship Id="rId35" Type="http://schemas.openxmlformats.org/officeDocument/2006/relationships/hyperlink" Target="#Taules!A164"/><Relationship Id="rId43" Type="http://schemas.openxmlformats.org/officeDocument/2006/relationships/hyperlink" Target="#Taules!C220"/><Relationship Id="rId48" Type="http://schemas.openxmlformats.org/officeDocument/2006/relationships/hyperlink" Target="#Gr&#224;fics!A645"/><Relationship Id="rId56" Type="http://schemas.openxmlformats.org/officeDocument/2006/relationships/hyperlink" Target="#Gr&#224;fics!A737"/><Relationship Id="rId64" Type="http://schemas.openxmlformats.org/officeDocument/2006/relationships/hyperlink" Target="#Comparativa!B206"/><Relationship Id="rId69" Type="http://schemas.openxmlformats.org/officeDocument/2006/relationships/hyperlink" Target="#Gr&#224;fics!A594"/><Relationship Id="rId8" Type="http://schemas.openxmlformats.org/officeDocument/2006/relationships/hyperlink" Target="#Gr&#224;fics!A47"/><Relationship Id="rId51" Type="http://schemas.openxmlformats.org/officeDocument/2006/relationships/hyperlink" Target="#Taules!A260"/><Relationship Id="rId3" Type="http://schemas.openxmlformats.org/officeDocument/2006/relationships/hyperlink" Target="#Taules!A109"/><Relationship Id="rId12" Type="http://schemas.openxmlformats.org/officeDocument/2006/relationships/hyperlink" Target="#Gr&#224;fics!A109"/><Relationship Id="rId17" Type="http://schemas.openxmlformats.org/officeDocument/2006/relationships/hyperlink" Target="#Gr&#224;fics!A170"/><Relationship Id="rId25" Type="http://schemas.openxmlformats.org/officeDocument/2006/relationships/hyperlink" Target="#Taules!A117"/><Relationship Id="rId33" Type="http://schemas.openxmlformats.org/officeDocument/2006/relationships/hyperlink" Target="#Taules!A157"/><Relationship Id="rId38" Type="http://schemas.openxmlformats.org/officeDocument/2006/relationships/hyperlink" Target="#Gr&#224;fics!A468"/><Relationship Id="rId46" Type="http://schemas.openxmlformats.org/officeDocument/2006/relationships/hyperlink" Target="#Gr&#224;fics!A619"/><Relationship Id="rId59" Type="http://schemas.openxmlformats.org/officeDocument/2006/relationships/image" Target="../media/image3.png"/><Relationship Id="rId67" Type="http://schemas.openxmlformats.org/officeDocument/2006/relationships/hyperlink" Target="#Gr&#224;fics!A550"/><Relationship Id="rId20" Type="http://schemas.openxmlformats.org/officeDocument/2006/relationships/hyperlink" Target="#Taules!A94"/><Relationship Id="rId41" Type="http://schemas.openxmlformats.org/officeDocument/2006/relationships/hyperlink" Target="#Taules!A204"/><Relationship Id="rId54" Type="http://schemas.openxmlformats.org/officeDocument/2006/relationships/hyperlink" Target="#Gr&#224;fics!A716"/><Relationship Id="rId62" Type="http://schemas.openxmlformats.org/officeDocument/2006/relationships/hyperlink" Target="#Comparativa!B137"/><Relationship Id="rId70" Type="http://schemas.openxmlformats.org/officeDocument/2006/relationships/hyperlink" Target="#Gr&#224;fics!A290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13" Type="http://schemas.openxmlformats.org/officeDocument/2006/relationships/chart" Target="../charts/chart18.xml"/><Relationship Id="rId18" Type="http://schemas.openxmlformats.org/officeDocument/2006/relationships/chart" Target="../charts/chart23.xml"/><Relationship Id="rId26" Type="http://schemas.openxmlformats.org/officeDocument/2006/relationships/chart" Target="../charts/chart31.xml"/><Relationship Id="rId3" Type="http://schemas.openxmlformats.org/officeDocument/2006/relationships/chart" Target="../charts/chart8.xml"/><Relationship Id="rId21" Type="http://schemas.openxmlformats.org/officeDocument/2006/relationships/chart" Target="../charts/chart26.xml"/><Relationship Id="rId34" Type="http://schemas.openxmlformats.org/officeDocument/2006/relationships/chart" Target="../charts/chart39.xml"/><Relationship Id="rId7" Type="http://schemas.openxmlformats.org/officeDocument/2006/relationships/chart" Target="../charts/chart12.xml"/><Relationship Id="rId12" Type="http://schemas.openxmlformats.org/officeDocument/2006/relationships/chart" Target="../charts/chart17.xml"/><Relationship Id="rId17" Type="http://schemas.openxmlformats.org/officeDocument/2006/relationships/chart" Target="../charts/chart22.xml"/><Relationship Id="rId25" Type="http://schemas.openxmlformats.org/officeDocument/2006/relationships/chart" Target="../charts/chart30.xml"/><Relationship Id="rId33" Type="http://schemas.openxmlformats.org/officeDocument/2006/relationships/chart" Target="../charts/chart38.xml"/><Relationship Id="rId2" Type="http://schemas.openxmlformats.org/officeDocument/2006/relationships/chart" Target="../charts/chart7.xml"/><Relationship Id="rId16" Type="http://schemas.openxmlformats.org/officeDocument/2006/relationships/chart" Target="../charts/chart21.xml"/><Relationship Id="rId20" Type="http://schemas.openxmlformats.org/officeDocument/2006/relationships/chart" Target="../charts/chart25.xml"/><Relationship Id="rId29" Type="http://schemas.openxmlformats.org/officeDocument/2006/relationships/chart" Target="../charts/chart34.xml"/><Relationship Id="rId1" Type="http://schemas.openxmlformats.org/officeDocument/2006/relationships/hyperlink" Target="#Index!B50"/><Relationship Id="rId6" Type="http://schemas.openxmlformats.org/officeDocument/2006/relationships/chart" Target="../charts/chart11.xml"/><Relationship Id="rId11" Type="http://schemas.openxmlformats.org/officeDocument/2006/relationships/chart" Target="../charts/chart16.xml"/><Relationship Id="rId24" Type="http://schemas.openxmlformats.org/officeDocument/2006/relationships/chart" Target="../charts/chart29.xml"/><Relationship Id="rId32" Type="http://schemas.openxmlformats.org/officeDocument/2006/relationships/chart" Target="../charts/chart37.xml"/><Relationship Id="rId5" Type="http://schemas.openxmlformats.org/officeDocument/2006/relationships/chart" Target="../charts/chart10.xml"/><Relationship Id="rId15" Type="http://schemas.openxmlformats.org/officeDocument/2006/relationships/chart" Target="../charts/chart20.xml"/><Relationship Id="rId23" Type="http://schemas.openxmlformats.org/officeDocument/2006/relationships/chart" Target="../charts/chart28.xml"/><Relationship Id="rId28" Type="http://schemas.openxmlformats.org/officeDocument/2006/relationships/chart" Target="../charts/chart33.xml"/><Relationship Id="rId10" Type="http://schemas.openxmlformats.org/officeDocument/2006/relationships/chart" Target="../charts/chart15.xml"/><Relationship Id="rId19" Type="http://schemas.openxmlformats.org/officeDocument/2006/relationships/chart" Target="../charts/chart24.xml"/><Relationship Id="rId31" Type="http://schemas.openxmlformats.org/officeDocument/2006/relationships/chart" Target="../charts/chart36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Relationship Id="rId14" Type="http://schemas.openxmlformats.org/officeDocument/2006/relationships/chart" Target="../charts/chart19.xml"/><Relationship Id="rId22" Type="http://schemas.openxmlformats.org/officeDocument/2006/relationships/chart" Target="../charts/chart27.xml"/><Relationship Id="rId27" Type="http://schemas.openxmlformats.org/officeDocument/2006/relationships/chart" Target="../charts/chart32.xml"/><Relationship Id="rId30" Type="http://schemas.openxmlformats.org/officeDocument/2006/relationships/chart" Target="../charts/chart35.xml"/><Relationship Id="rId35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Index!B50"/><Relationship Id="rId13" Type="http://schemas.openxmlformats.org/officeDocument/2006/relationships/chart" Target="../charts/chart48.xml"/><Relationship Id="rId3" Type="http://schemas.openxmlformats.org/officeDocument/2006/relationships/hyperlink" Target="#Index!B21"/><Relationship Id="rId7" Type="http://schemas.openxmlformats.org/officeDocument/2006/relationships/chart" Target="../charts/chart44.xml"/><Relationship Id="rId12" Type="http://schemas.openxmlformats.org/officeDocument/2006/relationships/chart" Target="../charts/chart47.xml"/><Relationship Id="rId2" Type="http://schemas.openxmlformats.org/officeDocument/2006/relationships/chart" Target="../charts/chart40.xml"/><Relationship Id="rId1" Type="http://schemas.openxmlformats.org/officeDocument/2006/relationships/hyperlink" Target="#Index!A1"/><Relationship Id="rId6" Type="http://schemas.openxmlformats.org/officeDocument/2006/relationships/chart" Target="../charts/chart43.xml"/><Relationship Id="rId11" Type="http://schemas.openxmlformats.org/officeDocument/2006/relationships/chart" Target="../charts/chart46.xml"/><Relationship Id="rId5" Type="http://schemas.openxmlformats.org/officeDocument/2006/relationships/chart" Target="../charts/chart42.xml"/><Relationship Id="rId10" Type="http://schemas.openxmlformats.org/officeDocument/2006/relationships/hyperlink" Target="#Index!B61"/><Relationship Id="rId4" Type="http://schemas.openxmlformats.org/officeDocument/2006/relationships/chart" Target="../charts/chart41.xml"/><Relationship Id="rId9" Type="http://schemas.openxmlformats.org/officeDocument/2006/relationships/chart" Target="../charts/chart45.xml"/><Relationship Id="rId14" Type="http://schemas.openxmlformats.org/officeDocument/2006/relationships/chart" Target="../charts/chart4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40</xdr:row>
      <xdr:rowOff>0</xdr:rowOff>
    </xdr:from>
    <xdr:to>
      <xdr:col>4</xdr:col>
      <xdr:colOff>476250</xdr:colOff>
      <xdr:row>40</xdr:row>
      <xdr:rowOff>171450</xdr:rowOff>
    </xdr:to>
    <xdr:pic>
      <xdr:nvPicPr>
        <xdr:cNvPr id="2" name="Imatge 1" descr="icono-tabla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47925" y="9086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171450</xdr:colOff>
      <xdr:row>33</xdr:row>
      <xdr:rowOff>171450</xdr:rowOff>
    </xdr:to>
    <xdr:pic>
      <xdr:nvPicPr>
        <xdr:cNvPr id="3" name="Imatge 2" descr="icono-tabla.gif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33525" y="7753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402166</xdr:colOff>
      <xdr:row>14</xdr:row>
      <xdr:rowOff>190500</xdr:rowOff>
    </xdr:from>
    <xdr:to>
      <xdr:col>4</xdr:col>
      <xdr:colOff>573616</xdr:colOff>
      <xdr:row>15</xdr:row>
      <xdr:rowOff>160867</xdr:rowOff>
    </xdr:to>
    <xdr:pic>
      <xdr:nvPicPr>
        <xdr:cNvPr id="4" name="Imatge 3" descr="icono-tabla.gif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1166" y="4148667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590550</xdr:colOff>
      <xdr:row>15</xdr:row>
      <xdr:rowOff>17992</xdr:rowOff>
    </xdr:from>
    <xdr:to>
      <xdr:col>5</xdr:col>
      <xdr:colOff>119592</xdr:colOff>
      <xdr:row>15</xdr:row>
      <xdr:rowOff>160867</xdr:rowOff>
    </xdr:to>
    <xdr:pic>
      <xdr:nvPicPr>
        <xdr:cNvPr id="5" name="Imatge 4" descr="icono-grafico.gif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749550" y="4177242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16</xdr:row>
      <xdr:rowOff>9525</xdr:rowOff>
    </xdr:from>
    <xdr:to>
      <xdr:col>4</xdr:col>
      <xdr:colOff>57150</xdr:colOff>
      <xdr:row>16</xdr:row>
      <xdr:rowOff>180975</xdr:rowOff>
    </xdr:to>
    <xdr:pic>
      <xdr:nvPicPr>
        <xdr:cNvPr id="8" name="Imatge 7" descr="icono-tabla.gif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28825" y="4514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17</xdr:row>
      <xdr:rowOff>19050</xdr:rowOff>
    </xdr:from>
    <xdr:to>
      <xdr:col>4</xdr:col>
      <xdr:colOff>371475</xdr:colOff>
      <xdr:row>18</xdr:row>
      <xdr:rowOff>0</xdr:rowOff>
    </xdr:to>
    <xdr:pic>
      <xdr:nvPicPr>
        <xdr:cNvPr id="9" name="Imatge 8" descr="icono-tabla.gif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43150" y="4714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16</xdr:row>
      <xdr:rowOff>28575</xdr:rowOff>
    </xdr:from>
    <xdr:to>
      <xdr:col>4</xdr:col>
      <xdr:colOff>219075</xdr:colOff>
      <xdr:row>16</xdr:row>
      <xdr:rowOff>171450</xdr:rowOff>
    </xdr:to>
    <xdr:pic>
      <xdr:nvPicPr>
        <xdr:cNvPr id="10" name="Imatge 9" descr="icono-grafico.gif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219325" y="4533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23</xdr:row>
      <xdr:rowOff>9525</xdr:rowOff>
    </xdr:from>
    <xdr:to>
      <xdr:col>5</xdr:col>
      <xdr:colOff>390525</xdr:colOff>
      <xdr:row>23</xdr:row>
      <xdr:rowOff>180975</xdr:rowOff>
    </xdr:to>
    <xdr:pic>
      <xdr:nvPicPr>
        <xdr:cNvPr id="11" name="Imatge 10" descr="icono-tabla.gif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71800" y="585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438150</xdr:colOff>
      <xdr:row>23</xdr:row>
      <xdr:rowOff>28575</xdr:rowOff>
    </xdr:from>
    <xdr:to>
      <xdr:col>5</xdr:col>
      <xdr:colOff>581025</xdr:colOff>
      <xdr:row>23</xdr:row>
      <xdr:rowOff>171450</xdr:rowOff>
    </xdr:to>
    <xdr:pic>
      <xdr:nvPicPr>
        <xdr:cNvPr id="12" name="Imatge 11" descr="icono-grafico.gif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90875" y="58769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24</xdr:row>
      <xdr:rowOff>28575</xdr:rowOff>
    </xdr:from>
    <xdr:to>
      <xdr:col>3</xdr:col>
      <xdr:colOff>295275</xdr:colOff>
      <xdr:row>25</xdr:row>
      <xdr:rowOff>9525</xdr:rowOff>
    </xdr:to>
    <xdr:pic>
      <xdr:nvPicPr>
        <xdr:cNvPr id="13" name="Imatge 12" descr="icono-tabla.gif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7350" y="6067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24</xdr:row>
      <xdr:rowOff>38100</xdr:rowOff>
    </xdr:from>
    <xdr:to>
      <xdr:col>3</xdr:col>
      <xdr:colOff>466725</xdr:colOff>
      <xdr:row>24</xdr:row>
      <xdr:rowOff>180975</xdr:rowOff>
    </xdr:to>
    <xdr:pic>
      <xdr:nvPicPr>
        <xdr:cNvPr id="14" name="Imatge 13" descr="icono-grafico.gif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857375" y="6076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27</xdr:row>
      <xdr:rowOff>19050</xdr:rowOff>
    </xdr:from>
    <xdr:to>
      <xdr:col>3</xdr:col>
      <xdr:colOff>238125</xdr:colOff>
      <xdr:row>28</xdr:row>
      <xdr:rowOff>0</xdr:rowOff>
    </xdr:to>
    <xdr:pic>
      <xdr:nvPicPr>
        <xdr:cNvPr id="15" name="Imatge 14" descr="icono-tabla.gif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6629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581025</xdr:colOff>
      <xdr:row>28</xdr:row>
      <xdr:rowOff>0</xdr:rowOff>
    </xdr:from>
    <xdr:to>
      <xdr:col>5</xdr:col>
      <xdr:colOff>142875</xdr:colOff>
      <xdr:row>28</xdr:row>
      <xdr:rowOff>171450</xdr:rowOff>
    </xdr:to>
    <xdr:pic>
      <xdr:nvPicPr>
        <xdr:cNvPr id="16" name="Imatge 15" descr="icono-tabla.gif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24150" y="6800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28</xdr:row>
      <xdr:rowOff>9525</xdr:rowOff>
    </xdr:from>
    <xdr:to>
      <xdr:col>5</xdr:col>
      <xdr:colOff>304800</xdr:colOff>
      <xdr:row>28</xdr:row>
      <xdr:rowOff>152400</xdr:rowOff>
    </xdr:to>
    <xdr:pic>
      <xdr:nvPicPr>
        <xdr:cNvPr id="17" name="Imatge 16" descr="icono-grafico.gif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914650" y="6810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29</xdr:row>
      <xdr:rowOff>0</xdr:rowOff>
    </xdr:from>
    <xdr:to>
      <xdr:col>4</xdr:col>
      <xdr:colOff>209550</xdr:colOff>
      <xdr:row>29</xdr:row>
      <xdr:rowOff>171450</xdr:rowOff>
    </xdr:to>
    <xdr:pic>
      <xdr:nvPicPr>
        <xdr:cNvPr id="18" name="Imatge 17" descr="icono-tabla.gif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81225" y="6991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29</xdr:row>
      <xdr:rowOff>9525</xdr:rowOff>
    </xdr:from>
    <xdr:to>
      <xdr:col>4</xdr:col>
      <xdr:colOff>371475</xdr:colOff>
      <xdr:row>29</xdr:row>
      <xdr:rowOff>152400</xdr:rowOff>
    </xdr:to>
    <xdr:pic>
      <xdr:nvPicPr>
        <xdr:cNvPr id="19" name="Imatge 18" descr="icono-grafico.gif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371725" y="7000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30</xdr:row>
      <xdr:rowOff>19050</xdr:rowOff>
    </xdr:from>
    <xdr:to>
      <xdr:col>4</xdr:col>
      <xdr:colOff>342900</xdr:colOff>
      <xdr:row>31</xdr:row>
      <xdr:rowOff>0</xdr:rowOff>
    </xdr:to>
    <xdr:pic>
      <xdr:nvPicPr>
        <xdr:cNvPr id="20" name="Imatge 19" descr="icono-tabla.gif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14575" y="7200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30</xdr:row>
      <xdr:rowOff>28575</xdr:rowOff>
    </xdr:from>
    <xdr:to>
      <xdr:col>4</xdr:col>
      <xdr:colOff>504825</xdr:colOff>
      <xdr:row>30</xdr:row>
      <xdr:rowOff>171450</xdr:rowOff>
    </xdr:to>
    <xdr:pic>
      <xdr:nvPicPr>
        <xdr:cNvPr id="21" name="Imatge 20" descr="icono-grafico.gif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505075" y="7210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31</xdr:row>
      <xdr:rowOff>9525</xdr:rowOff>
    </xdr:from>
    <xdr:to>
      <xdr:col>4</xdr:col>
      <xdr:colOff>123825</xdr:colOff>
      <xdr:row>31</xdr:row>
      <xdr:rowOff>180975</xdr:rowOff>
    </xdr:to>
    <xdr:pic>
      <xdr:nvPicPr>
        <xdr:cNvPr id="22" name="Imatge 21" descr="icono-tabla.gif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0" y="7381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31</xdr:row>
      <xdr:rowOff>19050</xdr:rowOff>
    </xdr:from>
    <xdr:to>
      <xdr:col>4</xdr:col>
      <xdr:colOff>285750</xdr:colOff>
      <xdr:row>31</xdr:row>
      <xdr:rowOff>161925</xdr:rowOff>
    </xdr:to>
    <xdr:pic>
      <xdr:nvPicPr>
        <xdr:cNvPr id="23" name="Imatge 22" descr="icono-grafico.gif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286000" y="7391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32</xdr:row>
      <xdr:rowOff>0</xdr:rowOff>
    </xdr:from>
    <xdr:to>
      <xdr:col>4</xdr:col>
      <xdr:colOff>66675</xdr:colOff>
      <xdr:row>32</xdr:row>
      <xdr:rowOff>171450</xdr:rowOff>
    </xdr:to>
    <xdr:pic>
      <xdr:nvPicPr>
        <xdr:cNvPr id="24" name="Imatge 23" descr="icono-tabla.gif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8350" y="7562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32</xdr:row>
      <xdr:rowOff>9525</xdr:rowOff>
    </xdr:from>
    <xdr:to>
      <xdr:col>4</xdr:col>
      <xdr:colOff>228600</xdr:colOff>
      <xdr:row>32</xdr:row>
      <xdr:rowOff>152400</xdr:rowOff>
    </xdr:to>
    <xdr:pic>
      <xdr:nvPicPr>
        <xdr:cNvPr id="25" name="Imatge 24" descr="icono-grafico.gif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228850" y="7572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33</xdr:row>
      <xdr:rowOff>9525</xdr:rowOff>
    </xdr:from>
    <xdr:to>
      <xdr:col>3</xdr:col>
      <xdr:colOff>333375</xdr:colOff>
      <xdr:row>33</xdr:row>
      <xdr:rowOff>152400</xdr:rowOff>
    </xdr:to>
    <xdr:pic>
      <xdr:nvPicPr>
        <xdr:cNvPr id="26" name="Imatge 25" descr="icono-grafico.gif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724025" y="7762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34</xdr:row>
      <xdr:rowOff>19050</xdr:rowOff>
    </xdr:from>
    <xdr:to>
      <xdr:col>4</xdr:col>
      <xdr:colOff>390525</xdr:colOff>
      <xdr:row>35</xdr:row>
      <xdr:rowOff>0</xdr:rowOff>
    </xdr:to>
    <xdr:pic>
      <xdr:nvPicPr>
        <xdr:cNvPr id="27" name="Imatge 26" descr="icono-tabla.gif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62200" y="7962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238125</xdr:colOff>
      <xdr:row>35</xdr:row>
      <xdr:rowOff>171450</xdr:rowOff>
    </xdr:to>
    <xdr:pic>
      <xdr:nvPicPr>
        <xdr:cNvPr id="28" name="Imatge 27" descr="icono-tabla.gif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8134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35</xdr:row>
      <xdr:rowOff>9525</xdr:rowOff>
    </xdr:from>
    <xdr:to>
      <xdr:col>3</xdr:col>
      <xdr:colOff>400050</xdr:colOff>
      <xdr:row>35</xdr:row>
      <xdr:rowOff>152400</xdr:rowOff>
    </xdr:to>
    <xdr:pic>
      <xdr:nvPicPr>
        <xdr:cNvPr id="29" name="Imatge 28" descr="icono-grafico.gif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790700" y="8143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36</xdr:row>
      <xdr:rowOff>28575</xdr:rowOff>
    </xdr:from>
    <xdr:to>
      <xdr:col>3</xdr:col>
      <xdr:colOff>114300</xdr:colOff>
      <xdr:row>37</xdr:row>
      <xdr:rowOff>9525</xdr:rowOff>
    </xdr:to>
    <xdr:pic>
      <xdr:nvPicPr>
        <xdr:cNvPr id="30" name="Imatge 29" descr="icono-tabla.gif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76375" y="8353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36</xdr:row>
      <xdr:rowOff>38100</xdr:rowOff>
    </xdr:from>
    <xdr:to>
      <xdr:col>3</xdr:col>
      <xdr:colOff>276225</xdr:colOff>
      <xdr:row>36</xdr:row>
      <xdr:rowOff>180975</xdr:rowOff>
    </xdr:to>
    <xdr:pic>
      <xdr:nvPicPr>
        <xdr:cNvPr id="31" name="Imatge 30" descr="icono-grafico.gif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666875" y="8362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38</xdr:row>
      <xdr:rowOff>9525</xdr:rowOff>
    </xdr:from>
    <xdr:to>
      <xdr:col>4</xdr:col>
      <xdr:colOff>76200</xdr:colOff>
      <xdr:row>38</xdr:row>
      <xdr:rowOff>180975</xdr:rowOff>
    </xdr:to>
    <xdr:pic>
      <xdr:nvPicPr>
        <xdr:cNvPr id="32" name="Imatge 31" descr="icono-tabla.gif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7875" y="8715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38</xdr:row>
      <xdr:rowOff>19050</xdr:rowOff>
    </xdr:from>
    <xdr:to>
      <xdr:col>4</xdr:col>
      <xdr:colOff>238125</xdr:colOff>
      <xdr:row>38</xdr:row>
      <xdr:rowOff>161925</xdr:rowOff>
    </xdr:to>
    <xdr:pic>
      <xdr:nvPicPr>
        <xdr:cNvPr id="33" name="Imatge 32" descr="icono-grafico.gif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238375" y="8724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40</xdr:row>
      <xdr:rowOff>9525</xdr:rowOff>
    </xdr:from>
    <xdr:to>
      <xdr:col>5</xdr:col>
      <xdr:colOff>28575</xdr:colOff>
      <xdr:row>40</xdr:row>
      <xdr:rowOff>152400</xdr:rowOff>
    </xdr:to>
    <xdr:pic>
      <xdr:nvPicPr>
        <xdr:cNvPr id="34" name="Imatge 33" descr="icono-grafico.gif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638425" y="9096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43</xdr:row>
      <xdr:rowOff>9525</xdr:rowOff>
    </xdr:from>
    <xdr:to>
      <xdr:col>3</xdr:col>
      <xdr:colOff>523875</xdr:colOff>
      <xdr:row>43</xdr:row>
      <xdr:rowOff>180975</xdr:rowOff>
    </xdr:to>
    <xdr:pic>
      <xdr:nvPicPr>
        <xdr:cNvPr id="35" name="Imatge 34" descr="icono-tabla.gif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85950" y="966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542925</xdr:colOff>
      <xdr:row>43</xdr:row>
      <xdr:rowOff>19050</xdr:rowOff>
    </xdr:from>
    <xdr:to>
      <xdr:col>4</xdr:col>
      <xdr:colOff>76200</xdr:colOff>
      <xdr:row>43</xdr:row>
      <xdr:rowOff>161925</xdr:rowOff>
    </xdr:to>
    <xdr:pic>
      <xdr:nvPicPr>
        <xdr:cNvPr id="36" name="Imatge 35" descr="icono-grafico.gif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076450" y="9677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44</xdr:row>
      <xdr:rowOff>9525</xdr:rowOff>
    </xdr:from>
    <xdr:to>
      <xdr:col>3</xdr:col>
      <xdr:colOff>533400</xdr:colOff>
      <xdr:row>44</xdr:row>
      <xdr:rowOff>180975</xdr:rowOff>
    </xdr:to>
    <xdr:pic>
      <xdr:nvPicPr>
        <xdr:cNvPr id="37" name="Imatge 36" descr="icono-tabla.gif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95475" y="9858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552450</xdr:colOff>
      <xdr:row>44</xdr:row>
      <xdr:rowOff>19050</xdr:rowOff>
    </xdr:from>
    <xdr:to>
      <xdr:col>4</xdr:col>
      <xdr:colOff>85725</xdr:colOff>
      <xdr:row>44</xdr:row>
      <xdr:rowOff>161925</xdr:rowOff>
    </xdr:to>
    <xdr:pic>
      <xdr:nvPicPr>
        <xdr:cNvPr id="38" name="Imatge 37" descr="icono-grafico.gif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085975" y="9867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45</xdr:row>
      <xdr:rowOff>9525</xdr:rowOff>
    </xdr:from>
    <xdr:to>
      <xdr:col>5</xdr:col>
      <xdr:colOff>9525</xdr:colOff>
      <xdr:row>45</xdr:row>
      <xdr:rowOff>180975</xdr:rowOff>
    </xdr:to>
    <xdr:pic>
      <xdr:nvPicPr>
        <xdr:cNvPr id="39" name="Imatge 38" descr="icono-tabla.gif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90800" y="10048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45</xdr:row>
      <xdr:rowOff>19050</xdr:rowOff>
    </xdr:from>
    <xdr:to>
      <xdr:col>5</xdr:col>
      <xdr:colOff>171450</xdr:colOff>
      <xdr:row>45</xdr:row>
      <xdr:rowOff>161925</xdr:rowOff>
    </xdr:to>
    <xdr:pic>
      <xdr:nvPicPr>
        <xdr:cNvPr id="40" name="Imatge 39" descr="icono-grafico.gif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781300" y="10058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46</xdr:row>
      <xdr:rowOff>19050</xdr:rowOff>
    </xdr:from>
    <xdr:to>
      <xdr:col>3</xdr:col>
      <xdr:colOff>342900</xdr:colOff>
      <xdr:row>47</xdr:row>
      <xdr:rowOff>0</xdr:rowOff>
    </xdr:to>
    <xdr:pic>
      <xdr:nvPicPr>
        <xdr:cNvPr id="41" name="Imatge 40" descr="icono-tabla.gif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4975" y="10248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46</xdr:row>
      <xdr:rowOff>28575</xdr:rowOff>
    </xdr:from>
    <xdr:to>
      <xdr:col>3</xdr:col>
      <xdr:colOff>504825</xdr:colOff>
      <xdr:row>46</xdr:row>
      <xdr:rowOff>171450</xdr:rowOff>
    </xdr:to>
    <xdr:pic>
      <xdr:nvPicPr>
        <xdr:cNvPr id="42" name="Imatge 41" descr="icono-grafico.gif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895475" y="10258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52</xdr:row>
      <xdr:rowOff>19050</xdr:rowOff>
    </xdr:from>
    <xdr:to>
      <xdr:col>4</xdr:col>
      <xdr:colOff>466725</xdr:colOff>
      <xdr:row>53</xdr:row>
      <xdr:rowOff>0</xdr:rowOff>
    </xdr:to>
    <xdr:pic>
      <xdr:nvPicPr>
        <xdr:cNvPr id="43" name="Imatge 42" descr="icono-tabla.gif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38400" y="11401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53</xdr:row>
      <xdr:rowOff>9525</xdr:rowOff>
    </xdr:from>
    <xdr:to>
      <xdr:col>4</xdr:col>
      <xdr:colOff>76200</xdr:colOff>
      <xdr:row>53</xdr:row>
      <xdr:rowOff>180975</xdr:rowOff>
    </xdr:to>
    <xdr:pic>
      <xdr:nvPicPr>
        <xdr:cNvPr id="44" name="Imatge 43" descr="icono-tabla.gif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7875" y="11582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54</xdr:row>
      <xdr:rowOff>9525</xdr:rowOff>
    </xdr:from>
    <xdr:to>
      <xdr:col>5</xdr:col>
      <xdr:colOff>438150</xdr:colOff>
      <xdr:row>54</xdr:row>
      <xdr:rowOff>180975</xdr:rowOff>
    </xdr:to>
    <xdr:pic>
      <xdr:nvPicPr>
        <xdr:cNvPr id="45" name="Imatge 44" descr="icono-tabla.gif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772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54</xdr:row>
      <xdr:rowOff>180975</xdr:rowOff>
    </xdr:from>
    <xdr:to>
      <xdr:col>5</xdr:col>
      <xdr:colOff>57150</xdr:colOff>
      <xdr:row>55</xdr:row>
      <xdr:rowOff>161925</xdr:rowOff>
    </xdr:to>
    <xdr:pic>
      <xdr:nvPicPr>
        <xdr:cNvPr id="46" name="Imatge 45" descr="icono-tabla.gif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38425" y="11944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57</xdr:row>
      <xdr:rowOff>0</xdr:rowOff>
    </xdr:from>
    <xdr:to>
      <xdr:col>2</xdr:col>
      <xdr:colOff>400050</xdr:colOff>
      <xdr:row>57</xdr:row>
      <xdr:rowOff>171450</xdr:rowOff>
    </xdr:to>
    <xdr:pic>
      <xdr:nvPicPr>
        <xdr:cNvPr id="47" name="Imatge 46" descr="icono-tabla.gif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2525" y="12334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57</xdr:row>
      <xdr:rowOff>9525</xdr:rowOff>
    </xdr:from>
    <xdr:to>
      <xdr:col>2</xdr:col>
      <xdr:colOff>561975</xdr:colOff>
      <xdr:row>57</xdr:row>
      <xdr:rowOff>152400</xdr:rowOff>
    </xdr:to>
    <xdr:pic>
      <xdr:nvPicPr>
        <xdr:cNvPr id="48" name="Imatge 47" descr="icono-grafico.gif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343025" y="12344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61</xdr:row>
      <xdr:rowOff>9525</xdr:rowOff>
    </xdr:from>
    <xdr:to>
      <xdr:col>5</xdr:col>
      <xdr:colOff>333375</xdr:colOff>
      <xdr:row>61</xdr:row>
      <xdr:rowOff>180975</xdr:rowOff>
    </xdr:to>
    <xdr:pic>
      <xdr:nvPicPr>
        <xdr:cNvPr id="49" name="Imatge 48" descr="icono-tabla.gif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14650" y="131159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352425</xdr:colOff>
      <xdr:row>61</xdr:row>
      <xdr:rowOff>19050</xdr:rowOff>
    </xdr:from>
    <xdr:to>
      <xdr:col>5</xdr:col>
      <xdr:colOff>495300</xdr:colOff>
      <xdr:row>61</xdr:row>
      <xdr:rowOff>161925</xdr:rowOff>
    </xdr:to>
    <xdr:pic>
      <xdr:nvPicPr>
        <xdr:cNvPr id="50" name="Imatge 49" descr="icono-grafico.gif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05150" y="131254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62</xdr:row>
      <xdr:rowOff>9525</xdr:rowOff>
    </xdr:from>
    <xdr:to>
      <xdr:col>4</xdr:col>
      <xdr:colOff>352425</xdr:colOff>
      <xdr:row>62</xdr:row>
      <xdr:rowOff>180975</xdr:rowOff>
    </xdr:to>
    <xdr:pic>
      <xdr:nvPicPr>
        <xdr:cNvPr id="51" name="Imatge 50" descr="icono-tabla.gif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24100" y="13306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62</xdr:row>
      <xdr:rowOff>19050</xdr:rowOff>
    </xdr:from>
    <xdr:to>
      <xdr:col>4</xdr:col>
      <xdr:colOff>514350</xdr:colOff>
      <xdr:row>62</xdr:row>
      <xdr:rowOff>161925</xdr:rowOff>
    </xdr:to>
    <xdr:pic>
      <xdr:nvPicPr>
        <xdr:cNvPr id="52" name="Imatge 51" descr="icono-grafico.gif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514600" y="13315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62</xdr:row>
      <xdr:rowOff>180975</xdr:rowOff>
    </xdr:from>
    <xdr:to>
      <xdr:col>3</xdr:col>
      <xdr:colOff>276225</xdr:colOff>
      <xdr:row>63</xdr:row>
      <xdr:rowOff>161925</xdr:rowOff>
    </xdr:to>
    <xdr:pic>
      <xdr:nvPicPr>
        <xdr:cNvPr id="53" name="Imatge 52" descr="icono-tabla.gif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38300" y="1347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63</xdr:row>
      <xdr:rowOff>0</xdr:rowOff>
    </xdr:from>
    <xdr:to>
      <xdr:col>3</xdr:col>
      <xdr:colOff>438150</xdr:colOff>
      <xdr:row>63</xdr:row>
      <xdr:rowOff>142875</xdr:rowOff>
    </xdr:to>
    <xdr:pic>
      <xdr:nvPicPr>
        <xdr:cNvPr id="54" name="Imatge 53" descr="icono-grafico.gif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828800" y="13487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67</xdr:row>
      <xdr:rowOff>9525</xdr:rowOff>
    </xdr:from>
    <xdr:to>
      <xdr:col>5</xdr:col>
      <xdr:colOff>19050</xdr:colOff>
      <xdr:row>67</xdr:row>
      <xdr:rowOff>180975</xdr:rowOff>
    </xdr:to>
    <xdr:pic>
      <xdr:nvPicPr>
        <xdr:cNvPr id="55" name="Imatge 54" descr="icono-tabla.gif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00325" y="142684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67</xdr:row>
      <xdr:rowOff>19050</xdr:rowOff>
    </xdr:from>
    <xdr:to>
      <xdr:col>5</xdr:col>
      <xdr:colOff>180975</xdr:colOff>
      <xdr:row>67</xdr:row>
      <xdr:rowOff>161925</xdr:rowOff>
    </xdr:to>
    <xdr:pic>
      <xdr:nvPicPr>
        <xdr:cNvPr id="56" name="Imatge 55" descr="icono-grafico.gif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790825" y="142779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67</xdr:row>
      <xdr:rowOff>180975</xdr:rowOff>
    </xdr:from>
    <xdr:to>
      <xdr:col>4</xdr:col>
      <xdr:colOff>285750</xdr:colOff>
      <xdr:row>68</xdr:row>
      <xdr:rowOff>161925</xdr:rowOff>
    </xdr:to>
    <xdr:pic>
      <xdr:nvPicPr>
        <xdr:cNvPr id="57" name="Imatge 56" descr="icono-tabla.gif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57425" y="14439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68</xdr:row>
      <xdr:rowOff>0</xdr:rowOff>
    </xdr:from>
    <xdr:to>
      <xdr:col>4</xdr:col>
      <xdr:colOff>447675</xdr:colOff>
      <xdr:row>68</xdr:row>
      <xdr:rowOff>142875</xdr:rowOff>
    </xdr:to>
    <xdr:pic>
      <xdr:nvPicPr>
        <xdr:cNvPr id="58" name="Imatge 57" descr="icono-grafico.gif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447925" y="14449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49</xdr:row>
      <xdr:rowOff>19050</xdr:rowOff>
    </xdr:from>
    <xdr:to>
      <xdr:col>1</xdr:col>
      <xdr:colOff>342900</xdr:colOff>
      <xdr:row>50</xdr:row>
      <xdr:rowOff>0</xdr:rowOff>
    </xdr:to>
    <xdr:pic>
      <xdr:nvPicPr>
        <xdr:cNvPr id="61" name="Imatge 60" descr="icono-tabla.gif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5775" y="108299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238125</xdr:colOff>
      <xdr:row>16</xdr:row>
      <xdr:rowOff>9525</xdr:rowOff>
    </xdr:from>
    <xdr:to>
      <xdr:col>4</xdr:col>
      <xdr:colOff>404378</xdr:colOff>
      <xdr:row>16</xdr:row>
      <xdr:rowOff>161924</xdr:rowOff>
    </xdr:to>
    <xdr:pic>
      <xdr:nvPicPr>
        <xdr:cNvPr id="62" name="Imatge 61" descr="Comparativa.PNG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2381250" y="4514850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23</xdr:row>
      <xdr:rowOff>28575</xdr:rowOff>
    </xdr:from>
    <xdr:to>
      <xdr:col>6</xdr:col>
      <xdr:colOff>156728</xdr:colOff>
      <xdr:row>23</xdr:row>
      <xdr:rowOff>180974</xdr:rowOff>
    </xdr:to>
    <xdr:pic>
      <xdr:nvPicPr>
        <xdr:cNvPr id="63" name="Imatge 62" descr="Comparativa.PNG">
          <a:hlinkClick xmlns:r="http://schemas.openxmlformats.org/officeDocument/2006/relationships" r:id="rId60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3352800" y="5876925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333375</xdr:colOff>
      <xdr:row>28</xdr:row>
      <xdr:rowOff>0</xdr:rowOff>
    </xdr:from>
    <xdr:to>
      <xdr:col>5</xdr:col>
      <xdr:colOff>499628</xdr:colOff>
      <xdr:row>28</xdr:row>
      <xdr:rowOff>152399</xdr:rowOff>
    </xdr:to>
    <xdr:pic>
      <xdr:nvPicPr>
        <xdr:cNvPr id="64" name="Imatge 63" descr="Comparativa.PNG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3086100" y="6800850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390525</xdr:colOff>
      <xdr:row>29</xdr:row>
      <xdr:rowOff>9525</xdr:rowOff>
    </xdr:from>
    <xdr:to>
      <xdr:col>4</xdr:col>
      <xdr:colOff>556778</xdr:colOff>
      <xdr:row>29</xdr:row>
      <xdr:rowOff>161924</xdr:rowOff>
    </xdr:to>
    <xdr:pic>
      <xdr:nvPicPr>
        <xdr:cNvPr id="65" name="Imatge 64" descr="Comparativa.PNG">
          <a:hlinkClick xmlns:r="http://schemas.openxmlformats.org/officeDocument/2006/relationships" r:id="rId62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2533650" y="7000875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33</xdr:row>
      <xdr:rowOff>9525</xdr:rowOff>
    </xdr:from>
    <xdr:to>
      <xdr:col>3</xdr:col>
      <xdr:colOff>528203</xdr:colOff>
      <xdr:row>33</xdr:row>
      <xdr:rowOff>161924</xdr:rowOff>
    </xdr:to>
    <xdr:pic>
      <xdr:nvPicPr>
        <xdr:cNvPr id="66" name="Imatge 65" descr="Comparativa.PNG">
          <a:hlinkClick xmlns:r="http://schemas.openxmlformats.org/officeDocument/2006/relationships" r:id="rId63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1895475" y="7762875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40</xdr:row>
      <xdr:rowOff>9525</xdr:rowOff>
    </xdr:from>
    <xdr:to>
      <xdr:col>5</xdr:col>
      <xdr:colOff>242453</xdr:colOff>
      <xdr:row>40</xdr:row>
      <xdr:rowOff>161924</xdr:rowOff>
    </xdr:to>
    <xdr:pic>
      <xdr:nvPicPr>
        <xdr:cNvPr id="67" name="Imatge 66" descr="Comparativa.PNG">
          <a:hlinkClick xmlns:r="http://schemas.openxmlformats.org/officeDocument/2006/relationships" r:id="rId64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2828925" y="9096375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55033</xdr:colOff>
      <xdr:row>52</xdr:row>
      <xdr:rowOff>27517</xdr:rowOff>
    </xdr:from>
    <xdr:to>
      <xdr:col>5</xdr:col>
      <xdr:colOff>225519</xdr:colOff>
      <xdr:row>52</xdr:row>
      <xdr:rowOff>179916</xdr:rowOff>
    </xdr:to>
    <xdr:pic>
      <xdr:nvPicPr>
        <xdr:cNvPr id="68" name="Imatge 67" descr="Comparativa.PNG">
          <a:hlinkClick xmlns:r="http://schemas.openxmlformats.org/officeDocument/2006/relationships" r:id="rId65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2807758" y="11409892"/>
          <a:ext cx="170486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447675</xdr:colOff>
      <xdr:row>62</xdr:row>
      <xdr:rowOff>180975</xdr:rowOff>
    </xdr:from>
    <xdr:to>
      <xdr:col>4</xdr:col>
      <xdr:colOff>4328</xdr:colOff>
      <xdr:row>63</xdr:row>
      <xdr:rowOff>142874</xdr:rowOff>
    </xdr:to>
    <xdr:pic>
      <xdr:nvPicPr>
        <xdr:cNvPr id="69" name="Imatge 68" descr="Comparativa.PNG">
          <a:hlinkClick xmlns:r="http://schemas.openxmlformats.org/officeDocument/2006/relationships" r:id="rId66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1981200" y="13477875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105834</xdr:colOff>
      <xdr:row>8</xdr:row>
      <xdr:rowOff>0</xdr:rowOff>
    </xdr:from>
    <xdr:to>
      <xdr:col>1</xdr:col>
      <xdr:colOff>277284</xdr:colOff>
      <xdr:row>8</xdr:row>
      <xdr:rowOff>171450</xdr:rowOff>
    </xdr:to>
    <xdr:pic>
      <xdr:nvPicPr>
        <xdr:cNvPr id="70" name="Imatge 69" descr="icono-tabla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0159" y="27527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116418</xdr:colOff>
      <xdr:row>9</xdr:row>
      <xdr:rowOff>21167</xdr:rowOff>
    </xdr:from>
    <xdr:to>
      <xdr:col>1</xdr:col>
      <xdr:colOff>259293</xdr:colOff>
      <xdr:row>9</xdr:row>
      <xdr:rowOff>195792</xdr:rowOff>
    </xdr:to>
    <xdr:pic>
      <xdr:nvPicPr>
        <xdr:cNvPr id="71" name="Imatge 70" descr="icono-grafico.gif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30743" y="2973917"/>
          <a:ext cx="142875" cy="174625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105834</xdr:colOff>
      <xdr:row>10</xdr:row>
      <xdr:rowOff>52917</xdr:rowOff>
    </xdr:from>
    <xdr:to>
      <xdr:col>1</xdr:col>
      <xdr:colOff>272087</xdr:colOff>
      <xdr:row>11</xdr:row>
      <xdr:rowOff>4232</xdr:rowOff>
    </xdr:to>
    <xdr:pic>
      <xdr:nvPicPr>
        <xdr:cNvPr id="72" name="Imatge 71" descr="Comparativa.PNG"/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420159" y="3205692"/>
          <a:ext cx="166253" cy="151340"/>
        </a:xfrm>
        <a:prstGeom prst="rect">
          <a:avLst/>
        </a:prstGeom>
      </xdr:spPr>
    </xdr:pic>
    <xdr:clientData/>
  </xdr:twoCellAnchor>
  <xdr:twoCellAnchor editAs="oneCell">
    <xdr:from>
      <xdr:col>4</xdr:col>
      <xdr:colOff>518582</xdr:colOff>
      <xdr:row>52</xdr:row>
      <xdr:rowOff>42332</xdr:rowOff>
    </xdr:from>
    <xdr:to>
      <xdr:col>5</xdr:col>
      <xdr:colOff>47624</xdr:colOff>
      <xdr:row>52</xdr:row>
      <xdr:rowOff>185207</xdr:rowOff>
    </xdr:to>
    <xdr:pic>
      <xdr:nvPicPr>
        <xdr:cNvPr id="73" name="Imatge 41" descr="icono-grafico.gif">
          <a:hlinkClick xmlns:r="http://schemas.openxmlformats.org/officeDocument/2006/relationships" r:id="rId67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661707" y="11424707"/>
          <a:ext cx="138642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84667</xdr:colOff>
      <xdr:row>53</xdr:row>
      <xdr:rowOff>31750</xdr:rowOff>
    </xdr:from>
    <xdr:to>
      <xdr:col>4</xdr:col>
      <xdr:colOff>227542</xdr:colOff>
      <xdr:row>53</xdr:row>
      <xdr:rowOff>174625</xdr:rowOff>
    </xdr:to>
    <xdr:pic>
      <xdr:nvPicPr>
        <xdr:cNvPr id="74" name="Imatge 41" descr="icono-grafico.gif">
          <a:hlinkClick xmlns:r="http://schemas.openxmlformats.org/officeDocument/2006/relationships" r:id="rId68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227792" y="116046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455084</xdr:colOff>
      <xdr:row>54</xdr:row>
      <xdr:rowOff>10584</xdr:rowOff>
    </xdr:from>
    <xdr:to>
      <xdr:col>5</xdr:col>
      <xdr:colOff>597959</xdr:colOff>
      <xdr:row>54</xdr:row>
      <xdr:rowOff>153459</xdr:rowOff>
    </xdr:to>
    <xdr:pic>
      <xdr:nvPicPr>
        <xdr:cNvPr id="75" name="Imatge 41" descr="icono-grafico.gif">
          <a:hlinkClick xmlns:r="http://schemas.openxmlformats.org/officeDocument/2006/relationships" r:id="rId69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7809" y="11773959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404284</xdr:colOff>
      <xdr:row>34</xdr:row>
      <xdr:rowOff>37042</xdr:rowOff>
    </xdr:from>
    <xdr:to>
      <xdr:col>4</xdr:col>
      <xdr:colOff>547159</xdr:colOff>
      <xdr:row>34</xdr:row>
      <xdr:rowOff>179917</xdr:rowOff>
    </xdr:to>
    <xdr:pic>
      <xdr:nvPicPr>
        <xdr:cNvPr id="77" name="Imatge 76" descr="icono-grafico.gif">
          <a:hlinkClick xmlns:r="http://schemas.openxmlformats.org/officeDocument/2006/relationships" r:id="rId70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563284" y="7826375"/>
          <a:ext cx="142875" cy="1428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137582</xdr:colOff>
      <xdr:row>397</xdr:row>
      <xdr:rowOff>190501</xdr:rowOff>
    </xdr:from>
    <xdr:to>
      <xdr:col>55</xdr:col>
      <xdr:colOff>9260</xdr:colOff>
      <xdr:row>398</xdr:row>
      <xdr:rowOff>238126</xdr:rowOff>
    </xdr:to>
    <xdr:sp macro="" textlink="">
      <xdr:nvSpPr>
        <xdr:cNvPr id="31" name="Fletxa corbada a l'esquerra 30">
          <a:hlinkClick xmlns:r="http://schemas.openxmlformats.org/officeDocument/2006/relationships" r:id="rId1"/>
        </xdr:cNvPr>
        <xdr:cNvSpPr/>
      </xdr:nvSpPr>
      <xdr:spPr>
        <a:xfrm>
          <a:off x="137582" y="74542651"/>
          <a:ext cx="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12</xdr:col>
      <xdr:colOff>494400</xdr:colOff>
      <xdr:row>26</xdr:row>
      <xdr:rowOff>37650</xdr:rowOff>
    </xdr:to>
    <xdr:graphicFrame macro="">
      <xdr:nvGraphicFramePr>
        <xdr:cNvPr id="37" name="Gràfic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12</xdr:col>
      <xdr:colOff>494400</xdr:colOff>
      <xdr:row>45</xdr:row>
      <xdr:rowOff>37650</xdr:rowOff>
    </xdr:to>
    <xdr:graphicFrame macro="">
      <xdr:nvGraphicFramePr>
        <xdr:cNvPr id="41" name="Gràfic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12</xdr:col>
      <xdr:colOff>494400</xdr:colOff>
      <xdr:row>65</xdr:row>
      <xdr:rowOff>37650</xdr:rowOff>
    </xdr:to>
    <xdr:graphicFrame macro="">
      <xdr:nvGraphicFramePr>
        <xdr:cNvPr id="49" name="Gràfic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12</xdr:col>
      <xdr:colOff>494400</xdr:colOff>
      <xdr:row>89</xdr:row>
      <xdr:rowOff>37650</xdr:rowOff>
    </xdr:to>
    <xdr:graphicFrame macro="">
      <xdr:nvGraphicFramePr>
        <xdr:cNvPr id="50" name="Gràfic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90</xdr:row>
      <xdr:rowOff>0</xdr:rowOff>
    </xdr:from>
    <xdr:to>
      <xdr:col>12</xdr:col>
      <xdr:colOff>494400</xdr:colOff>
      <xdr:row>107</xdr:row>
      <xdr:rowOff>37650</xdr:rowOff>
    </xdr:to>
    <xdr:graphicFrame macro="">
      <xdr:nvGraphicFramePr>
        <xdr:cNvPr id="51" name="Gràfic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110</xdr:row>
      <xdr:rowOff>0</xdr:rowOff>
    </xdr:from>
    <xdr:to>
      <xdr:col>12</xdr:col>
      <xdr:colOff>494400</xdr:colOff>
      <xdr:row>127</xdr:row>
      <xdr:rowOff>37650</xdr:rowOff>
    </xdr:to>
    <xdr:graphicFrame macro="">
      <xdr:nvGraphicFramePr>
        <xdr:cNvPr id="53" name="Gràfic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131</xdr:row>
      <xdr:rowOff>0</xdr:rowOff>
    </xdr:from>
    <xdr:to>
      <xdr:col>12</xdr:col>
      <xdr:colOff>494400</xdr:colOff>
      <xdr:row>148</xdr:row>
      <xdr:rowOff>37650</xdr:rowOff>
    </xdr:to>
    <xdr:graphicFrame macro="">
      <xdr:nvGraphicFramePr>
        <xdr:cNvPr id="55" name="Gràfic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151</xdr:row>
      <xdr:rowOff>0</xdr:rowOff>
    </xdr:from>
    <xdr:to>
      <xdr:col>12</xdr:col>
      <xdr:colOff>494400</xdr:colOff>
      <xdr:row>168</xdr:row>
      <xdr:rowOff>37650</xdr:rowOff>
    </xdr:to>
    <xdr:graphicFrame macro="">
      <xdr:nvGraphicFramePr>
        <xdr:cNvPr id="56" name="Gràfic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171</xdr:row>
      <xdr:rowOff>0</xdr:rowOff>
    </xdr:from>
    <xdr:to>
      <xdr:col>12</xdr:col>
      <xdr:colOff>494400</xdr:colOff>
      <xdr:row>188</xdr:row>
      <xdr:rowOff>37650</xdr:rowOff>
    </xdr:to>
    <xdr:graphicFrame macro="">
      <xdr:nvGraphicFramePr>
        <xdr:cNvPr id="60" name="Gràfic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191</xdr:row>
      <xdr:rowOff>0</xdr:rowOff>
    </xdr:from>
    <xdr:to>
      <xdr:col>12</xdr:col>
      <xdr:colOff>494400</xdr:colOff>
      <xdr:row>208</xdr:row>
      <xdr:rowOff>56700</xdr:rowOff>
    </xdr:to>
    <xdr:graphicFrame macro="">
      <xdr:nvGraphicFramePr>
        <xdr:cNvPr id="61" name="Gràfic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212</xdr:row>
      <xdr:rowOff>0</xdr:rowOff>
    </xdr:from>
    <xdr:to>
      <xdr:col>12</xdr:col>
      <xdr:colOff>494400</xdr:colOff>
      <xdr:row>229</xdr:row>
      <xdr:rowOff>37650</xdr:rowOff>
    </xdr:to>
    <xdr:graphicFrame macro="">
      <xdr:nvGraphicFramePr>
        <xdr:cNvPr id="63" name="Gràfic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232</xdr:row>
      <xdr:rowOff>0</xdr:rowOff>
    </xdr:from>
    <xdr:to>
      <xdr:col>12</xdr:col>
      <xdr:colOff>494400</xdr:colOff>
      <xdr:row>249</xdr:row>
      <xdr:rowOff>37650</xdr:rowOff>
    </xdr:to>
    <xdr:graphicFrame macro="">
      <xdr:nvGraphicFramePr>
        <xdr:cNvPr id="69" name="Gràfic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252</xdr:row>
      <xdr:rowOff>0</xdr:rowOff>
    </xdr:from>
    <xdr:to>
      <xdr:col>12</xdr:col>
      <xdr:colOff>494400</xdr:colOff>
      <xdr:row>269</xdr:row>
      <xdr:rowOff>37650</xdr:rowOff>
    </xdr:to>
    <xdr:graphicFrame macro="">
      <xdr:nvGraphicFramePr>
        <xdr:cNvPr id="70" name="Gràfic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271</xdr:row>
      <xdr:rowOff>0</xdr:rowOff>
    </xdr:from>
    <xdr:to>
      <xdr:col>12</xdr:col>
      <xdr:colOff>494400</xdr:colOff>
      <xdr:row>288</xdr:row>
      <xdr:rowOff>37650</xdr:rowOff>
    </xdr:to>
    <xdr:graphicFrame macro="">
      <xdr:nvGraphicFramePr>
        <xdr:cNvPr id="71" name="Gràfic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291</xdr:row>
      <xdr:rowOff>0</xdr:rowOff>
    </xdr:from>
    <xdr:to>
      <xdr:col>12</xdr:col>
      <xdr:colOff>494400</xdr:colOff>
      <xdr:row>308</xdr:row>
      <xdr:rowOff>37650</xdr:rowOff>
    </xdr:to>
    <xdr:graphicFrame macro="">
      <xdr:nvGraphicFramePr>
        <xdr:cNvPr id="72" name="Gràfic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311</xdr:row>
      <xdr:rowOff>0</xdr:rowOff>
    </xdr:from>
    <xdr:to>
      <xdr:col>12</xdr:col>
      <xdr:colOff>494400</xdr:colOff>
      <xdr:row>328</xdr:row>
      <xdr:rowOff>37650</xdr:rowOff>
    </xdr:to>
    <xdr:graphicFrame macro="">
      <xdr:nvGraphicFramePr>
        <xdr:cNvPr id="73" name="Gràfic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331</xdr:row>
      <xdr:rowOff>0</xdr:rowOff>
    </xdr:from>
    <xdr:to>
      <xdr:col>12</xdr:col>
      <xdr:colOff>494400</xdr:colOff>
      <xdr:row>362</xdr:row>
      <xdr:rowOff>129000</xdr:rowOff>
    </xdr:to>
    <xdr:graphicFrame macro="">
      <xdr:nvGraphicFramePr>
        <xdr:cNvPr id="74" name="Gràfic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364</xdr:row>
      <xdr:rowOff>0</xdr:rowOff>
    </xdr:from>
    <xdr:to>
      <xdr:col>15</xdr:col>
      <xdr:colOff>465600</xdr:colOff>
      <xdr:row>389</xdr:row>
      <xdr:rowOff>161250</xdr:rowOff>
    </xdr:to>
    <xdr:graphicFrame macro="">
      <xdr:nvGraphicFramePr>
        <xdr:cNvPr id="75" name="Gràfic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392</xdr:row>
      <xdr:rowOff>0</xdr:rowOff>
    </xdr:from>
    <xdr:to>
      <xdr:col>15</xdr:col>
      <xdr:colOff>465600</xdr:colOff>
      <xdr:row>413</xdr:row>
      <xdr:rowOff>109950</xdr:rowOff>
    </xdr:to>
    <xdr:graphicFrame macro="">
      <xdr:nvGraphicFramePr>
        <xdr:cNvPr id="76" name="Gràfic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418</xdr:row>
      <xdr:rowOff>0</xdr:rowOff>
    </xdr:from>
    <xdr:to>
      <xdr:col>12</xdr:col>
      <xdr:colOff>494400</xdr:colOff>
      <xdr:row>440</xdr:row>
      <xdr:rowOff>129000</xdr:rowOff>
    </xdr:to>
    <xdr:graphicFrame macro="">
      <xdr:nvGraphicFramePr>
        <xdr:cNvPr id="77" name="Gràfic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444</xdr:row>
      <xdr:rowOff>0</xdr:rowOff>
    </xdr:from>
    <xdr:to>
      <xdr:col>12</xdr:col>
      <xdr:colOff>494400</xdr:colOff>
      <xdr:row>466</xdr:row>
      <xdr:rowOff>129000</xdr:rowOff>
    </xdr:to>
    <xdr:graphicFrame macro="">
      <xdr:nvGraphicFramePr>
        <xdr:cNvPr id="78" name="Gràfic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469</xdr:row>
      <xdr:rowOff>0</xdr:rowOff>
    </xdr:from>
    <xdr:to>
      <xdr:col>15</xdr:col>
      <xdr:colOff>465600</xdr:colOff>
      <xdr:row>495</xdr:row>
      <xdr:rowOff>87000</xdr:rowOff>
    </xdr:to>
    <xdr:graphicFrame macro="">
      <xdr:nvGraphicFramePr>
        <xdr:cNvPr id="79" name="Gràfic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498</xdr:row>
      <xdr:rowOff>0</xdr:rowOff>
    </xdr:from>
    <xdr:to>
      <xdr:col>12</xdr:col>
      <xdr:colOff>494400</xdr:colOff>
      <xdr:row>520</xdr:row>
      <xdr:rowOff>129000</xdr:rowOff>
    </xdr:to>
    <xdr:graphicFrame macro="">
      <xdr:nvGraphicFramePr>
        <xdr:cNvPr id="80" name="Gràfic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524</xdr:row>
      <xdr:rowOff>0</xdr:rowOff>
    </xdr:from>
    <xdr:to>
      <xdr:col>12</xdr:col>
      <xdr:colOff>494400</xdr:colOff>
      <xdr:row>545</xdr:row>
      <xdr:rowOff>129000</xdr:rowOff>
    </xdr:to>
    <xdr:graphicFrame macro="">
      <xdr:nvGraphicFramePr>
        <xdr:cNvPr id="81" name="Gràfic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0</xdr:colOff>
      <xdr:row>551</xdr:row>
      <xdr:rowOff>0</xdr:rowOff>
    </xdr:from>
    <xdr:to>
      <xdr:col>12</xdr:col>
      <xdr:colOff>494400</xdr:colOff>
      <xdr:row>569</xdr:row>
      <xdr:rowOff>151950</xdr:rowOff>
    </xdr:to>
    <xdr:graphicFrame macro="">
      <xdr:nvGraphicFramePr>
        <xdr:cNvPr id="82" name="Gràfic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573</xdr:row>
      <xdr:rowOff>0</xdr:rowOff>
    </xdr:from>
    <xdr:to>
      <xdr:col>9</xdr:col>
      <xdr:colOff>523200</xdr:colOff>
      <xdr:row>591</xdr:row>
      <xdr:rowOff>171000</xdr:rowOff>
    </xdr:to>
    <xdr:graphicFrame macro="">
      <xdr:nvGraphicFramePr>
        <xdr:cNvPr id="83" name="Gràfic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0</xdr:colOff>
      <xdr:row>595</xdr:row>
      <xdr:rowOff>0</xdr:rowOff>
    </xdr:from>
    <xdr:to>
      <xdr:col>15</xdr:col>
      <xdr:colOff>465600</xdr:colOff>
      <xdr:row>617</xdr:row>
      <xdr:rowOff>129000</xdr:rowOff>
    </xdr:to>
    <xdr:graphicFrame macro="">
      <xdr:nvGraphicFramePr>
        <xdr:cNvPr id="84" name="Gràfic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621</xdr:row>
      <xdr:rowOff>190499</xdr:rowOff>
    </xdr:from>
    <xdr:to>
      <xdr:col>12</xdr:col>
      <xdr:colOff>494400</xdr:colOff>
      <xdr:row>640</xdr:row>
      <xdr:rowOff>170999</xdr:rowOff>
    </xdr:to>
    <xdr:graphicFrame macro="">
      <xdr:nvGraphicFramePr>
        <xdr:cNvPr id="85" name="Gràfic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0</xdr:colOff>
      <xdr:row>646</xdr:row>
      <xdr:rowOff>0</xdr:rowOff>
    </xdr:from>
    <xdr:to>
      <xdr:col>12</xdr:col>
      <xdr:colOff>494400</xdr:colOff>
      <xdr:row>664</xdr:row>
      <xdr:rowOff>132900</xdr:rowOff>
    </xdr:to>
    <xdr:graphicFrame macro="">
      <xdr:nvGraphicFramePr>
        <xdr:cNvPr id="86" name="Gràfic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0</xdr:colOff>
      <xdr:row>667</xdr:row>
      <xdr:rowOff>0</xdr:rowOff>
    </xdr:from>
    <xdr:to>
      <xdr:col>15</xdr:col>
      <xdr:colOff>581024</xdr:colOff>
      <xdr:row>690</xdr:row>
      <xdr:rowOff>0</xdr:rowOff>
    </xdr:to>
    <xdr:graphicFrame macro="">
      <xdr:nvGraphicFramePr>
        <xdr:cNvPr id="87" name="Gràfic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0</xdr:colOff>
      <xdr:row>693</xdr:row>
      <xdr:rowOff>0</xdr:rowOff>
    </xdr:from>
    <xdr:to>
      <xdr:col>12</xdr:col>
      <xdr:colOff>494400</xdr:colOff>
      <xdr:row>711</xdr:row>
      <xdr:rowOff>171000</xdr:rowOff>
    </xdr:to>
    <xdr:graphicFrame macro="">
      <xdr:nvGraphicFramePr>
        <xdr:cNvPr id="88" name="Gràfic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0</xdr:colOff>
      <xdr:row>717</xdr:row>
      <xdr:rowOff>0</xdr:rowOff>
    </xdr:from>
    <xdr:to>
      <xdr:col>9</xdr:col>
      <xdr:colOff>523200</xdr:colOff>
      <xdr:row>735</xdr:row>
      <xdr:rowOff>56700</xdr:rowOff>
    </xdr:to>
    <xdr:graphicFrame macro="">
      <xdr:nvGraphicFramePr>
        <xdr:cNvPr id="89" name="Gràfic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0</xdr:colOff>
      <xdr:row>738</xdr:row>
      <xdr:rowOff>0</xdr:rowOff>
    </xdr:from>
    <xdr:to>
      <xdr:col>12</xdr:col>
      <xdr:colOff>494400</xdr:colOff>
      <xdr:row>756</xdr:row>
      <xdr:rowOff>171000</xdr:rowOff>
    </xdr:to>
    <xdr:graphicFrame macro="">
      <xdr:nvGraphicFramePr>
        <xdr:cNvPr id="90" name="Gràfic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333375</xdr:colOff>
      <xdr:row>6</xdr:row>
      <xdr:rowOff>180975</xdr:rowOff>
    </xdr:from>
    <xdr:to>
      <xdr:col>0</xdr:col>
      <xdr:colOff>511969</xdr:colOff>
      <xdr:row>8</xdr:row>
      <xdr:rowOff>28574</xdr:rowOff>
    </xdr:to>
    <xdr:sp macro="" textlink="">
      <xdr:nvSpPr>
        <xdr:cNvPr id="36" name="Fletxa corbada a l'esquerra 35">
          <a:hlinkClick xmlns:r="http://schemas.openxmlformats.org/officeDocument/2006/relationships" r:id="rId35"/>
        </xdr:cNvPr>
        <xdr:cNvSpPr/>
      </xdr:nvSpPr>
      <xdr:spPr>
        <a:xfrm>
          <a:off x="333375" y="1905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314325</xdr:colOff>
      <xdr:row>26</xdr:row>
      <xdr:rowOff>142875</xdr:rowOff>
    </xdr:from>
    <xdr:to>
      <xdr:col>0</xdr:col>
      <xdr:colOff>492919</xdr:colOff>
      <xdr:row>28</xdr:row>
      <xdr:rowOff>9524</xdr:rowOff>
    </xdr:to>
    <xdr:sp macro="" textlink="">
      <xdr:nvSpPr>
        <xdr:cNvPr id="38" name="Fletxa corbada a l'esquerra 37">
          <a:hlinkClick xmlns:r="http://schemas.openxmlformats.org/officeDocument/2006/relationships" r:id="rId35"/>
        </xdr:cNvPr>
        <xdr:cNvSpPr/>
      </xdr:nvSpPr>
      <xdr:spPr>
        <a:xfrm>
          <a:off x="314325" y="60769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45</xdr:row>
      <xdr:rowOff>190500</xdr:rowOff>
    </xdr:from>
    <xdr:to>
      <xdr:col>0</xdr:col>
      <xdr:colOff>502444</xdr:colOff>
      <xdr:row>47</xdr:row>
      <xdr:rowOff>57149</xdr:rowOff>
    </xdr:to>
    <xdr:sp macro="" textlink="">
      <xdr:nvSpPr>
        <xdr:cNvPr id="39" name="Fletxa corbada a l'esquerra 38">
          <a:hlinkClick xmlns:r="http://schemas.openxmlformats.org/officeDocument/2006/relationships" r:id="rId35"/>
        </xdr:cNvPr>
        <xdr:cNvSpPr/>
      </xdr:nvSpPr>
      <xdr:spPr>
        <a:xfrm>
          <a:off x="323850" y="101060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70</xdr:row>
      <xdr:rowOff>9525</xdr:rowOff>
    </xdr:from>
    <xdr:to>
      <xdr:col>0</xdr:col>
      <xdr:colOff>531019</xdr:colOff>
      <xdr:row>71</xdr:row>
      <xdr:rowOff>85724</xdr:rowOff>
    </xdr:to>
    <xdr:sp macro="" textlink="">
      <xdr:nvSpPr>
        <xdr:cNvPr id="40" name="Fletxa corbada a l'esquerra 39">
          <a:hlinkClick xmlns:r="http://schemas.openxmlformats.org/officeDocument/2006/relationships" r:id="rId35"/>
        </xdr:cNvPr>
        <xdr:cNvSpPr/>
      </xdr:nvSpPr>
      <xdr:spPr>
        <a:xfrm>
          <a:off x="352425" y="154305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107</xdr:row>
      <xdr:rowOff>180975</xdr:rowOff>
    </xdr:from>
    <xdr:to>
      <xdr:col>0</xdr:col>
      <xdr:colOff>511969</xdr:colOff>
      <xdr:row>109</xdr:row>
      <xdr:rowOff>47624</xdr:rowOff>
    </xdr:to>
    <xdr:sp macro="" textlink="">
      <xdr:nvSpPr>
        <xdr:cNvPr id="42" name="Fletxa corbada a l'esquerra 41">
          <a:hlinkClick xmlns:r="http://schemas.openxmlformats.org/officeDocument/2006/relationships" r:id="rId35"/>
        </xdr:cNvPr>
        <xdr:cNvSpPr/>
      </xdr:nvSpPr>
      <xdr:spPr>
        <a:xfrm>
          <a:off x="333375" y="23355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129</xdr:row>
      <xdr:rowOff>47625</xdr:rowOff>
    </xdr:from>
    <xdr:to>
      <xdr:col>0</xdr:col>
      <xdr:colOff>531019</xdr:colOff>
      <xdr:row>130</xdr:row>
      <xdr:rowOff>19049</xdr:rowOff>
    </xdr:to>
    <xdr:sp macro="" textlink="">
      <xdr:nvSpPr>
        <xdr:cNvPr id="43" name="Fletxa corbada a l'esquerra 42">
          <a:hlinkClick xmlns:r="http://schemas.openxmlformats.org/officeDocument/2006/relationships" r:id="rId35"/>
        </xdr:cNvPr>
        <xdr:cNvSpPr/>
      </xdr:nvSpPr>
      <xdr:spPr>
        <a:xfrm>
          <a:off x="352425" y="27860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381000</xdr:colOff>
      <xdr:row>148</xdr:row>
      <xdr:rowOff>171450</xdr:rowOff>
    </xdr:from>
    <xdr:to>
      <xdr:col>0</xdr:col>
      <xdr:colOff>559594</xdr:colOff>
      <xdr:row>150</xdr:row>
      <xdr:rowOff>38099</xdr:rowOff>
    </xdr:to>
    <xdr:sp macro="" textlink="">
      <xdr:nvSpPr>
        <xdr:cNvPr id="44" name="Fletxa corbada a l'esquerra 43">
          <a:hlinkClick xmlns:r="http://schemas.openxmlformats.org/officeDocument/2006/relationships" r:id="rId35"/>
        </xdr:cNvPr>
        <xdr:cNvSpPr/>
      </xdr:nvSpPr>
      <xdr:spPr>
        <a:xfrm>
          <a:off x="381000" y="320706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168</xdr:row>
      <xdr:rowOff>190500</xdr:rowOff>
    </xdr:from>
    <xdr:to>
      <xdr:col>0</xdr:col>
      <xdr:colOff>540544</xdr:colOff>
      <xdr:row>170</xdr:row>
      <xdr:rowOff>57149</xdr:rowOff>
    </xdr:to>
    <xdr:sp macro="" textlink="">
      <xdr:nvSpPr>
        <xdr:cNvPr id="45" name="Fletxa corbada a l'esquerra 44">
          <a:hlinkClick xmlns:r="http://schemas.openxmlformats.org/officeDocument/2006/relationships" r:id="rId35"/>
        </xdr:cNvPr>
        <xdr:cNvSpPr/>
      </xdr:nvSpPr>
      <xdr:spPr>
        <a:xfrm>
          <a:off x="361950" y="36280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188</xdr:row>
      <xdr:rowOff>142875</xdr:rowOff>
    </xdr:from>
    <xdr:to>
      <xdr:col>0</xdr:col>
      <xdr:colOff>550069</xdr:colOff>
      <xdr:row>190</xdr:row>
      <xdr:rowOff>9524</xdr:rowOff>
    </xdr:to>
    <xdr:sp macro="" textlink="">
      <xdr:nvSpPr>
        <xdr:cNvPr id="46" name="Fletxa corbada a l'esquerra 45">
          <a:hlinkClick xmlns:r="http://schemas.openxmlformats.org/officeDocument/2006/relationships" r:id="rId35"/>
        </xdr:cNvPr>
        <xdr:cNvSpPr/>
      </xdr:nvSpPr>
      <xdr:spPr>
        <a:xfrm>
          <a:off x="371475" y="40424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208</xdr:row>
      <xdr:rowOff>171450</xdr:rowOff>
    </xdr:from>
    <xdr:to>
      <xdr:col>0</xdr:col>
      <xdr:colOff>550069</xdr:colOff>
      <xdr:row>210</xdr:row>
      <xdr:rowOff>38099</xdr:rowOff>
    </xdr:to>
    <xdr:sp macro="" textlink="">
      <xdr:nvSpPr>
        <xdr:cNvPr id="47" name="Fletxa corbada a l'esquerra 46">
          <a:hlinkClick xmlns:r="http://schemas.openxmlformats.org/officeDocument/2006/relationships" r:id="rId35"/>
        </xdr:cNvPr>
        <xdr:cNvSpPr/>
      </xdr:nvSpPr>
      <xdr:spPr>
        <a:xfrm>
          <a:off x="371475" y="44624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229</xdr:row>
      <xdr:rowOff>180975</xdr:rowOff>
    </xdr:from>
    <xdr:to>
      <xdr:col>0</xdr:col>
      <xdr:colOff>540544</xdr:colOff>
      <xdr:row>231</xdr:row>
      <xdr:rowOff>47624</xdr:rowOff>
    </xdr:to>
    <xdr:sp macro="" textlink="">
      <xdr:nvSpPr>
        <xdr:cNvPr id="48" name="Fletxa corbada a l'esquerra 47">
          <a:hlinkClick xmlns:r="http://schemas.openxmlformats.org/officeDocument/2006/relationships" r:id="rId35"/>
        </xdr:cNvPr>
        <xdr:cNvSpPr/>
      </xdr:nvSpPr>
      <xdr:spPr>
        <a:xfrm>
          <a:off x="361950" y="49034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249</xdr:row>
      <xdr:rowOff>180975</xdr:rowOff>
    </xdr:from>
    <xdr:to>
      <xdr:col>0</xdr:col>
      <xdr:colOff>521494</xdr:colOff>
      <xdr:row>251</xdr:row>
      <xdr:rowOff>47624</xdr:rowOff>
    </xdr:to>
    <xdr:sp macro="" textlink="">
      <xdr:nvSpPr>
        <xdr:cNvPr id="52" name="Fletxa corbada a l'esquerra 51">
          <a:hlinkClick xmlns:r="http://schemas.openxmlformats.org/officeDocument/2006/relationships" r:id="rId35"/>
        </xdr:cNvPr>
        <xdr:cNvSpPr/>
      </xdr:nvSpPr>
      <xdr:spPr>
        <a:xfrm>
          <a:off x="342900" y="53225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269</xdr:row>
      <xdr:rowOff>171450</xdr:rowOff>
    </xdr:from>
    <xdr:to>
      <xdr:col>0</xdr:col>
      <xdr:colOff>540544</xdr:colOff>
      <xdr:row>271</xdr:row>
      <xdr:rowOff>38099</xdr:rowOff>
    </xdr:to>
    <xdr:sp macro="" textlink="">
      <xdr:nvSpPr>
        <xdr:cNvPr id="54" name="Fletxa corbada a l'esquerra 53">
          <a:hlinkClick xmlns:r="http://schemas.openxmlformats.org/officeDocument/2006/relationships" r:id="rId35"/>
        </xdr:cNvPr>
        <xdr:cNvSpPr/>
      </xdr:nvSpPr>
      <xdr:spPr>
        <a:xfrm>
          <a:off x="361950" y="57407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288</xdr:row>
      <xdr:rowOff>171450</xdr:rowOff>
    </xdr:from>
    <xdr:to>
      <xdr:col>0</xdr:col>
      <xdr:colOff>531019</xdr:colOff>
      <xdr:row>290</xdr:row>
      <xdr:rowOff>38099</xdr:rowOff>
    </xdr:to>
    <xdr:sp macro="" textlink="">
      <xdr:nvSpPr>
        <xdr:cNvPr id="57" name="Fletxa corbada a l'esquerra 56">
          <a:hlinkClick xmlns:r="http://schemas.openxmlformats.org/officeDocument/2006/relationships" r:id="rId35"/>
        </xdr:cNvPr>
        <xdr:cNvSpPr/>
      </xdr:nvSpPr>
      <xdr:spPr>
        <a:xfrm>
          <a:off x="352425" y="61388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308</xdr:row>
      <xdr:rowOff>200025</xdr:rowOff>
    </xdr:from>
    <xdr:to>
      <xdr:col>0</xdr:col>
      <xdr:colOff>521494</xdr:colOff>
      <xdr:row>310</xdr:row>
      <xdr:rowOff>66674</xdr:rowOff>
    </xdr:to>
    <xdr:sp macro="" textlink="">
      <xdr:nvSpPr>
        <xdr:cNvPr id="58" name="Fletxa corbada a l'esquerra 57">
          <a:hlinkClick xmlns:r="http://schemas.openxmlformats.org/officeDocument/2006/relationships" r:id="rId35"/>
        </xdr:cNvPr>
        <xdr:cNvSpPr/>
      </xdr:nvSpPr>
      <xdr:spPr>
        <a:xfrm>
          <a:off x="342900" y="65608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328</xdr:row>
      <xdr:rowOff>161925</xdr:rowOff>
    </xdr:from>
    <xdr:to>
      <xdr:col>0</xdr:col>
      <xdr:colOff>540544</xdr:colOff>
      <xdr:row>330</xdr:row>
      <xdr:rowOff>28574</xdr:rowOff>
    </xdr:to>
    <xdr:sp macro="" textlink="">
      <xdr:nvSpPr>
        <xdr:cNvPr id="59" name="Fletxa corbada a l'esquerra 58">
          <a:hlinkClick xmlns:r="http://schemas.openxmlformats.org/officeDocument/2006/relationships" r:id="rId35"/>
        </xdr:cNvPr>
        <xdr:cNvSpPr/>
      </xdr:nvSpPr>
      <xdr:spPr>
        <a:xfrm>
          <a:off x="361950" y="69761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362</xdr:row>
      <xdr:rowOff>133350</xdr:rowOff>
    </xdr:from>
    <xdr:to>
      <xdr:col>0</xdr:col>
      <xdr:colOff>540544</xdr:colOff>
      <xdr:row>363</xdr:row>
      <xdr:rowOff>209549</xdr:rowOff>
    </xdr:to>
    <xdr:sp macro="" textlink="">
      <xdr:nvSpPr>
        <xdr:cNvPr id="62" name="Fletxa corbada a l'esquerra 61">
          <a:hlinkClick xmlns:r="http://schemas.openxmlformats.org/officeDocument/2006/relationships" r:id="rId35"/>
        </xdr:cNvPr>
        <xdr:cNvSpPr/>
      </xdr:nvSpPr>
      <xdr:spPr>
        <a:xfrm>
          <a:off x="361950" y="768572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389</xdr:row>
      <xdr:rowOff>180975</xdr:rowOff>
    </xdr:from>
    <xdr:to>
      <xdr:col>0</xdr:col>
      <xdr:colOff>531019</xdr:colOff>
      <xdr:row>391</xdr:row>
      <xdr:rowOff>47624</xdr:rowOff>
    </xdr:to>
    <xdr:sp macro="" textlink="">
      <xdr:nvSpPr>
        <xdr:cNvPr id="64" name="Fletxa corbada a l'esquerra 63">
          <a:hlinkClick xmlns:r="http://schemas.openxmlformats.org/officeDocument/2006/relationships" r:id="rId35"/>
        </xdr:cNvPr>
        <xdr:cNvSpPr/>
      </xdr:nvSpPr>
      <xdr:spPr>
        <a:xfrm>
          <a:off x="352425" y="82562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415</xdr:row>
      <xdr:rowOff>161925</xdr:rowOff>
    </xdr:from>
    <xdr:to>
      <xdr:col>0</xdr:col>
      <xdr:colOff>521494</xdr:colOff>
      <xdr:row>417</xdr:row>
      <xdr:rowOff>66674</xdr:rowOff>
    </xdr:to>
    <xdr:sp macro="" textlink="">
      <xdr:nvSpPr>
        <xdr:cNvPr id="65" name="Fletxa corbada a l'esquerra 64">
          <a:hlinkClick xmlns:r="http://schemas.openxmlformats.org/officeDocument/2006/relationships" r:id="rId35"/>
        </xdr:cNvPr>
        <xdr:cNvSpPr/>
      </xdr:nvSpPr>
      <xdr:spPr>
        <a:xfrm>
          <a:off x="342900" y="878681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441</xdr:row>
      <xdr:rowOff>142875</xdr:rowOff>
    </xdr:from>
    <xdr:to>
      <xdr:col>0</xdr:col>
      <xdr:colOff>511969</xdr:colOff>
      <xdr:row>443</xdr:row>
      <xdr:rowOff>47624</xdr:rowOff>
    </xdr:to>
    <xdr:sp macro="" textlink="">
      <xdr:nvSpPr>
        <xdr:cNvPr id="66" name="Fletxa corbada a l'esquerra 65">
          <a:hlinkClick xmlns:r="http://schemas.openxmlformats.org/officeDocument/2006/relationships" r:id="rId35"/>
        </xdr:cNvPr>
        <xdr:cNvSpPr/>
      </xdr:nvSpPr>
      <xdr:spPr>
        <a:xfrm>
          <a:off x="333375" y="928020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466</xdr:row>
      <xdr:rowOff>161925</xdr:rowOff>
    </xdr:from>
    <xdr:to>
      <xdr:col>0</xdr:col>
      <xdr:colOff>531019</xdr:colOff>
      <xdr:row>468</xdr:row>
      <xdr:rowOff>66674</xdr:rowOff>
    </xdr:to>
    <xdr:sp macro="" textlink="">
      <xdr:nvSpPr>
        <xdr:cNvPr id="67" name="Fletxa corbada a l'esquerra 66">
          <a:hlinkClick xmlns:r="http://schemas.openxmlformats.org/officeDocument/2006/relationships" r:id="rId35"/>
        </xdr:cNvPr>
        <xdr:cNvSpPr/>
      </xdr:nvSpPr>
      <xdr:spPr>
        <a:xfrm>
          <a:off x="352425" y="97583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495</xdr:row>
      <xdr:rowOff>152400</xdr:rowOff>
    </xdr:from>
    <xdr:to>
      <xdr:col>0</xdr:col>
      <xdr:colOff>531019</xdr:colOff>
      <xdr:row>497</xdr:row>
      <xdr:rowOff>57149</xdr:rowOff>
    </xdr:to>
    <xdr:sp macro="" textlink="">
      <xdr:nvSpPr>
        <xdr:cNvPr id="68" name="Fletxa corbada a l'esquerra 67">
          <a:hlinkClick xmlns:r="http://schemas.openxmlformats.org/officeDocument/2006/relationships" r:id="rId35"/>
        </xdr:cNvPr>
        <xdr:cNvSpPr/>
      </xdr:nvSpPr>
      <xdr:spPr>
        <a:xfrm>
          <a:off x="352425" y="1030986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521</xdr:row>
      <xdr:rowOff>266700</xdr:rowOff>
    </xdr:from>
    <xdr:to>
      <xdr:col>0</xdr:col>
      <xdr:colOff>550069</xdr:colOff>
      <xdr:row>522</xdr:row>
      <xdr:rowOff>9524</xdr:rowOff>
    </xdr:to>
    <xdr:sp macro="" textlink="">
      <xdr:nvSpPr>
        <xdr:cNvPr id="91" name="Fletxa corbada a l'esquerra 90">
          <a:hlinkClick xmlns:r="http://schemas.openxmlformats.org/officeDocument/2006/relationships" r:id="rId35"/>
        </xdr:cNvPr>
        <xdr:cNvSpPr/>
      </xdr:nvSpPr>
      <xdr:spPr>
        <a:xfrm>
          <a:off x="371475" y="1081659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548</xdr:row>
      <xdr:rowOff>123825</xdr:rowOff>
    </xdr:from>
    <xdr:to>
      <xdr:col>0</xdr:col>
      <xdr:colOff>550069</xdr:colOff>
      <xdr:row>550</xdr:row>
      <xdr:rowOff>28574</xdr:rowOff>
    </xdr:to>
    <xdr:sp macro="" textlink="">
      <xdr:nvSpPr>
        <xdr:cNvPr id="92" name="Fletxa corbada a l'esquerra 91">
          <a:hlinkClick xmlns:r="http://schemas.openxmlformats.org/officeDocument/2006/relationships" r:id="rId35"/>
        </xdr:cNvPr>
        <xdr:cNvSpPr/>
      </xdr:nvSpPr>
      <xdr:spPr>
        <a:xfrm>
          <a:off x="371475" y="113795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570</xdr:row>
      <xdr:rowOff>152400</xdr:rowOff>
    </xdr:from>
    <xdr:to>
      <xdr:col>0</xdr:col>
      <xdr:colOff>511969</xdr:colOff>
      <xdr:row>572</xdr:row>
      <xdr:rowOff>57149</xdr:rowOff>
    </xdr:to>
    <xdr:sp macro="" textlink="">
      <xdr:nvSpPr>
        <xdr:cNvPr id="93" name="Fletxa corbada a l'esquerra 92">
          <a:hlinkClick xmlns:r="http://schemas.openxmlformats.org/officeDocument/2006/relationships" r:id="rId35"/>
        </xdr:cNvPr>
        <xdr:cNvSpPr/>
      </xdr:nvSpPr>
      <xdr:spPr>
        <a:xfrm>
          <a:off x="333375" y="1180338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592</xdr:row>
      <xdr:rowOff>123825</xdr:rowOff>
    </xdr:from>
    <xdr:to>
      <xdr:col>0</xdr:col>
      <xdr:colOff>521494</xdr:colOff>
      <xdr:row>594</xdr:row>
      <xdr:rowOff>28574</xdr:rowOff>
    </xdr:to>
    <xdr:sp macro="" textlink="">
      <xdr:nvSpPr>
        <xdr:cNvPr id="94" name="Fletxa corbada a l'esquerra 93">
          <a:hlinkClick xmlns:r="http://schemas.openxmlformats.org/officeDocument/2006/relationships" r:id="rId35"/>
        </xdr:cNvPr>
        <xdr:cNvSpPr/>
      </xdr:nvSpPr>
      <xdr:spPr>
        <a:xfrm>
          <a:off x="342900" y="1221962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619</xdr:row>
      <xdr:rowOff>142875</xdr:rowOff>
    </xdr:from>
    <xdr:to>
      <xdr:col>0</xdr:col>
      <xdr:colOff>550069</xdr:colOff>
      <xdr:row>621</xdr:row>
      <xdr:rowOff>47624</xdr:rowOff>
    </xdr:to>
    <xdr:sp macro="" textlink="">
      <xdr:nvSpPr>
        <xdr:cNvPr id="95" name="Fletxa corbada a l'esquerra 94">
          <a:hlinkClick xmlns:r="http://schemas.openxmlformats.org/officeDocument/2006/relationships" r:id="rId35"/>
        </xdr:cNvPr>
        <xdr:cNvSpPr/>
      </xdr:nvSpPr>
      <xdr:spPr>
        <a:xfrm>
          <a:off x="371475" y="127520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643</xdr:row>
      <xdr:rowOff>123825</xdr:rowOff>
    </xdr:from>
    <xdr:to>
      <xdr:col>0</xdr:col>
      <xdr:colOff>511969</xdr:colOff>
      <xdr:row>645</xdr:row>
      <xdr:rowOff>28574</xdr:rowOff>
    </xdr:to>
    <xdr:sp macro="" textlink="">
      <xdr:nvSpPr>
        <xdr:cNvPr id="96" name="Fletxa corbada a l'esquerra 95">
          <a:hlinkClick xmlns:r="http://schemas.openxmlformats.org/officeDocument/2006/relationships" r:id="rId35"/>
        </xdr:cNvPr>
        <xdr:cNvSpPr/>
      </xdr:nvSpPr>
      <xdr:spPr>
        <a:xfrm>
          <a:off x="333375" y="1321974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665</xdr:row>
      <xdr:rowOff>142875</xdr:rowOff>
    </xdr:from>
    <xdr:to>
      <xdr:col>0</xdr:col>
      <xdr:colOff>540544</xdr:colOff>
      <xdr:row>667</xdr:row>
      <xdr:rowOff>47624</xdr:rowOff>
    </xdr:to>
    <xdr:sp macro="" textlink="">
      <xdr:nvSpPr>
        <xdr:cNvPr id="97" name="Fletxa corbada a l'esquerra 96">
          <a:hlinkClick xmlns:r="http://schemas.openxmlformats.org/officeDocument/2006/relationships" r:id="rId35"/>
        </xdr:cNvPr>
        <xdr:cNvSpPr/>
      </xdr:nvSpPr>
      <xdr:spPr>
        <a:xfrm>
          <a:off x="361950" y="136445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690</xdr:row>
      <xdr:rowOff>133350</xdr:rowOff>
    </xdr:from>
    <xdr:to>
      <xdr:col>0</xdr:col>
      <xdr:colOff>511969</xdr:colOff>
      <xdr:row>692</xdr:row>
      <xdr:rowOff>38099</xdr:rowOff>
    </xdr:to>
    <xdr:sp macro="" textlink="">
      <xdr:nvSpPr>
        <xdr:cNvPr id="98" name="Fletxa corbada a l'esquerra 97">
          <a:hlinkClick xmlns:r="http://schemas.openxmlformats.org/officeDocument/2006/relationships" r:id="rId35"/>
        </xdr:cNvPr>
        <xdr:cNvSpPr/>
      </xdr:nvSpPr>
      <xdr:spPr>
        <a:xfrm>
          <a:off x="333375" y="1413033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714</xdr:row>
      <xdr:rowOff>123825</xdr:rowOff>
    </xdr:from>
    <xdr:to>
      <xdr:col>0</xdr:col>
      <xdr:colOff>540544</xdr:colOff>
      <xdr:row>716</xdr:row>
      <xdr:rowOff>28574</xdr:rowOff>
    </xdr:to>
    <xdr:sp macro="" textlink="">
      <xdr:nvSpPr>
        <xdr:cNvPr id="99" name="Fletxa corbada a l'esquerra 98">
          <a:hlinkClick xmlns:r="http://schemas.openxmlformats.org/officeDocument/2006/relationships" r:id="rId35"/>
        </xdr:cNvPr>
        <xdr:cNvSpPr/>
      </xdr:nvSpPr>
      <xdr:spPr>
        <a:xfrm>
          <a:off x="361950" y="146008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735</xdr:row>
      <xdr:rowOff>142875</xdr:rowOff>
    </xdr:from>
    <xdr:to>
      <xdr:col>0</xdr:col>
      <xdr:colOff>550069</xdr:colOff>
      <xdr:row>737</xdr:row>
      <xdr:rowOff>47624</xdr:rowOff>
    </xdr:to>
    <xdr:sp macro="" textlink="">
      <xdr:nvSpPr>
        <xdr:cNvPr id="100" name="Fletxa corbada a l'esquerra 99">
          <a:hlinkClick xmlns:r="http://schemas.openxmlformats.org/officeDocument/2006/relationships" r:id="rId35"/>
        </xdr:cNvPr>
        <xdr:cNvSpPr/>
      </xdr:nvSpPr>
      <xdr:spPr>
        <a:xfrm>
          <a:off x="371475" y="150142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11</xdr:row>
      <xdr:rowOff>0</xdr:rowOff>
    </xdr:from>
    <xdr:to>
      <xdr:col>2</xdr:col>
      <xdr:colOff>11907</xdr:colOff>
      <xdr:row>12</xdr:row>
      <xdr:rowOff>23811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704850" y="3248025"/>
          <a:ext cx="183357" cy="290511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35718</xdr:colOff>
      <xdr:row>13</xdr:row>
      <xdr:rowOff>71437</xdr:rowOff>
    </xdr:from>
    <xdr:to>
      <xdr:col>18</xdr:col>
      <xdr:colOff>476251</xdr:colOff>
      <xdr:row>40</xdr:row>
      <xdr:rowOff>119062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83344</xdr:colOff>
      <xdr:row>52</xdr:row>
      <xdr:rowOff>178594</xdr:rowOff>
    </xdr:from>
    <xdr:to>
      <xdr:col>2</xdr:col>
      <xdr:colOff>1</xdr:colOff>
      <xdr:row>54</xdr:row>
      <xdr:rowOff>11907</xdr:rowOff>
    </xdr:to>
    <xdr:sp macro="" textlink="">
      <xdr:nvSpPr>
        <xdr:cNvPr id="4" name="Fletxa corbada a l'esquerra 3">
          <a:hlinkClick xmlns:r="http://schemas.openxmlformats.org/officeDocument/2006/relationships" r:id="rId3"/>
        </xdr:cNvPr>
        <xdr:cNvSpPr/>
      </xdr:nvSpPr>
      <xdr:spPr>
        <a:xfrm>
          <a:off x="692944" y="11770519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47624</xdr:colOff>
      <xdr:row>55</xdr:row>
      <xdr:rowOff>47626</xdr:rowOff>
    </xdr:from>
    <xdr:to>
      <xdr:col>17</xdr:col>
      <xdr:colOff>523875</xdr:colOff>
      <xdr:row>83</xdr:row>
      <xdr:rowOff>130969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107156</xdr:colOff>
      <xdr:row>92</xdr:row>
      <xdr:rowOff>0</xdr:rowOff>
    </xdr:from>
    <xdr:to>
      <xdr:col>2</xdr:col>
      <xdr:colOff>23813</xdr:colOff>
      <xdr:row>93</xdr:row>
      <xdr:rowOff>23812</xdr:rowOff>
    </xdr:to>
    <xdr:sp macro="" textlink="">
      <xdr:nvSpPr>
        <xdr:cNvPr id="6" name="Fletxa corbada a l'esquerra 5">
          <a:hlinkClick xmlns:r="http://schemas.openxmlformats.org/officeDocument/2006/relationships" r:id="rId3"/>
        </xdr:cNvPr>
        <xdr:cNvSpPr/>
      </xdr:nvSpPr>
      <xdr:spPr>
        <a:xfrm>
          <a:off x="716756" y="19335750"/>
          <a:ext cx="183357" cy="290512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107156</xdr:colOff>
      <xdr:row>135</xdr:row>
      <xdr:rowOff>178593</xdr:rowOff>
    </xdr:from>
    <xdr:to>
      <xdr:col>2</xdr:col>
      <xdr:colOff>23813</xdr:colOff>
      <xdr:row>137</xdr:row>
      <xdr:rowOff>11906</xdr:rowOff>
    </xdr:to>
    <xdr:sp macro="" textlink="">
      <xdr:nvSpPr>
        <xdr:cNvPr id="10" name="Fletxa corbada a l'esquerra 9">
          <a:hlinkClick xmlns:r="http://schemas.openxmlformats.org/officeDocument/2006/relationships" r:id="rId3"/>
        </xdr:cNvPr>
        <xdr:cNvSpPr/>
      </xdr:nvSpPr>
      <xdr:spPr>
        <a:xfrm>
          <a:off x="716756" y="28544043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154780</xdr:colOff>
      <xdr:row>137</xdr:row>
      <xdr:rowOff>119062</xdr:rowOff>
    </xdr:from>
    <xdr:to>
      <xdr:col>18</xdr:col>
      <xdr:colOff>71436</xdr:colOff>
      <xdr:row>167</xdr:row>
      <xdr:rowOff>178593</xdr:rowOff>
    </xdr:to>
    <xdr:graphicFrame macro="">
      <xdr:nvGraphicFramePr>
        <xdr:cNvPr id="11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95250</xdr:colOff>
      <xdr:row>171</xdr:row>
      <xdr:rowOff>0</xdr:rowOff>
    </xdr:from>
    <xdr:to>
      <xdr:col>2</xdr:col>
      <xdr:colOff>11907</xdr:colOff>
      <xdr:row>172</xdr:row>
      <xdr:rowOff>23812</xdr:rowOff>
    </xdr:to>
    <xdr:sp macro="" textlink="">
      <xdr:nvSpPr>
        <xdr:cNvPr id="12" name="Fletxa corbada a l'esquerra 11">
          <a:hlinkClick xmlns:r="http://schemas.openxmlformats.org/officeDocument/2006/relationships" r:id="rId3"/>
        </xdr:cNvPr>
        <xdr:cNvSpPr/>
      </xdr:nvSpPr>
      <xdr:spPr>
        <a:xfrm>
          <a:off x="704850" y="35299650"/>
          <a:ext cx="183357" cy="290512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173</xdr:row>
      <xdr:rowOff>178592</xdr:rowOff>
    </xdr:from>
    <xdr:to>
      <xdr:col>19</xdr:col>
      <xdr:colOff>142874</xdr:colOff>
      <xdr:row>201</xdr:row>
      <xdr:rowOff>11906</xdr:rowOff>
    </xdr:to>
    <xdr:graphicFrame macro="">
      <xdr:nvGraphicFramePr>
        <xdr:cNvPr id="13" name="Gràfic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107157</xdr:colOff>
      <xdr:row>205</xdr:row>
      <xdr:rowOff>0</xdr:rowOff>
    </xdr:from>
    <xdr:to>
      <xdr:col>2</xdr:col>
      <xdr:colOff>23814</xdr:colOff>
      <xdr:row>206</xdr:row>
      <xdr:rowOff>23813</xdr:rowOff>
    </xdr:to>
    <xdr:sp macro="" textlink="">
      <xdr:nvSpPr>
        <xdr:cNvPr id="14" name="Fletxa corbada a l'esquerra 13">
          <a:hlinkClick xmlns:r="http://schemas.openxmlformats.org/officeDocument/2006/relationships" r:id="rId3"/>
        </xdr:cNvPr>
        <xdr:cNvSpPr/>
      </xdr:nvSpPr>
      <xdr:spPr>
        <a:xfrm>
          <a:off x="716757" y="41852850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</xdr:colOff>
      <xdr:row>209</xdr:row>
      <xdr:rowOff>23811</xdr:rowOff>
    </xdr:from>
    <xdr:to>
      <xdr:col>18</xdr:col>
      <xdr:colOff>400501</xdr:colOff>
      <xdr:row>238</xdr:row>
      <xdr:rowOff>187311</xdr:rowOff>
    </xdr:to>
    <xdr:graphicFrame macro="">
      <xdr:nvGraphicFramePr>
        <xdr:cNvPr id="15" name="Gràfic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107157</xdr:colOff>
      <xdr:row>247</xdr:row>
      <xdr:rowOff>0</xdr:rowOff>
    </xdr:from>
    <xdr:to>
      <xdr:col>2</xdr:col>
      <xdr:colOff>23814</xdr:colOff>
      <xdr:row>248</xdr:row>
      <xdr:rowOff>23813</xdr:rowOff>
    </xdr:to>
    <xdr:sp macro="" textlink="">
      <xdr:nvSpPr>
        <xdr:cNvPr id="16" name="Fletxa corbada a l'esquerra 15">
          <a:hlinkClick xmlns:r="http://schemas.openxmlformats.org/officeDocument/2006/relationships" r:id="rId8"/>
        </xdr:cNvPr>
        <xdr:cNvSpPr/>
      </xdr:nvSpPr>
      <xdr:spPr>
        <a:xfrm>
          <a:off x="716757" y="50292000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95250</xdr:colOff>
      <xdr:row>249</xdr:row>
      <xdr:rowOff>59531</xdr:rowOff>
    </xdr:from>
    <xdr:to>
      <xdr:col>18</xdr:col>
      <xdr:colOff>250031</xdr:colOff>
      <xdr:row>278</xdr:row>
      <xdr:rowOff>-1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107156</xdr:colOff>
      <xdr:row>286</xdr:row>
      <xdr:rowOff>0</xdr:rowOff>
    </xdr:from>
    <xdr:to>
      <xdr:col>2</xdr:col>
      <xdr:colOff>23813</xdr:colOff>
      <xdr:row>287</xdr:row>
      <xdr:rowOff>23814</xdr:rowOff>
    </xdr:to>
    <xdr:sp macro="" textlink="">
      <xdr:nvSpPr>
        <xdr:cNvPr id="18" name="Fletxa corbada a l'esquerra 17">
          <a:hlinkClick xmlns:r="http://schemas.openxmlformats.org/officeDocument/2006/relationships" r:id="rId10"/>
        </xdr:cNvPr>
        <xdr:cNvSpPr/>
      </xdr:nvSpPr>
      <xdr:spPr>
        <a:xfrm>
          <a:off x="716756" y="58112025"/>
          <a:ext cx="183357" cy="29051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47624</xdr:colOff>
      <xdr:row>288</xdr:row>
      <xdr:rowOff>23812</xdr:rowOff>
    </xdr:from>
    <xdr:to>
      <xdr:col>19</xdr:col>
      <xdr:colOff>59531</xdr:colOff>
      <xdr:row>317</xdr:row>
      <xdr:rowOff>166687</xdr:rowOff>
    </xdr:to>
    <xdr:graphicFrame macro="">
      <xdr:nvGraphicFramePr>
        <xdr:cNvPr id="19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94</xdr:row>
      <xdr:rowOff>0</xdr:rowOff>
    </xdr:from>
    <xdr:to>
      <xdr:col>12</xdr:col>
      <xdr:colOff>107156</xdr:colOff>
      <xdr:row>113</xdr:row>
      <xdr:rowOff>166686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0</xdr:colOff>
      <xdr:row>94</xdr:row>
      <xdr:rowOff>0</xdr:rowOff>
    </xdr:from>
    <xdr:to>
      <xdr:col>23</xdr:col>
      <xdr:colOff>107157</xdr:colOff>
      <xdr:row>113</xdr:row>
      <xdr:rowOff>166686</xdr:rowOff>
    </xdr:to>
    <xdr:graphicFrame macro="">
      <xdr:nvGraphicFramePr>
        <xdr:cNvPr id="24" name="Gràfic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115</xdr:row>
      <xdr:rowOff>0</xdr:rowOff>
    </xdr:from>
    <xdr:to>
      <xdr:col>19</xdr:col>
      <xdr:colOff>107157</xdr:colOff>
      <xdr:row>134</xdr:row>
      <xdr:rowOff>166686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8</xdr:col>
      <xdr:colOff>523200</xdr:colOff>
      <xdr:row>25</xdr:row>
      <xdr:rowOff>171000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7</xdr:row>
      <xdr:rowOff>0</xdr:rowOff>
    </xdr:from>
    <xdr:to>
      <xdr:col>17</xdr:col>
      <xdr:colOff>523200</xdr:colOff>
      <xdr:row>25</xdr:row>
      <xdr:rowOff>171000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8</xdr:col>
      <xdr:colOff>523200</xdr:colOff>
      <xdr:row>44</xdr:row>
      <xdr:rowOff>171000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190500</xdr:colOff>
      <xdr:row>28</xdr:row>
      <xdr:rowOff>95250</xdr:rowOff>
    </xdr:from>
    <xdr:to>
      <xdr:col>7</xdr:col>
      <xdr:colOff>538748</xdr:colOff>
      <xdr:row>29</xdr:row>
      <xdr:rowOff>160124</xdr:rowOff>
    </xdr:to>
    <xdr:sp macro="" textlink="">
      <xdr:nvSpPr>
        <xdr:cNvPr id="5" name="QuadreDeText 1"/>
        <xdr:cNvSpPr txBox="1"/>
      </xdr:nvSpPr>
      <xdr:spPr>
        <a:xfrm>
          <a:off x="800100" y="5695950"/>
          <a:ext cx="4005848" cy="255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a-ES" sz="1000"/>
            <a:t>Escala</a:t>
          </a:r>
          <a:r>
            <a:rPr lang="ca-ES" sz="1000" baseline="0"/>
            <a:t> de valoració</a:t>
          </a:r>
          <a:r>
            <a:rPr lang="ca-ES" sz="1000"/>
            <a:t>: 1 - Gens important , 7 - Molt important </a:t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17</xdr:col>
      <xdr:colOff>523200</xdr:colOff>
      <xdr:row>44</xdr:row>
      <xdr:rowOff>171000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8</xdr:col>
      <xdr:colOff>523200</xdr:colOff>
      <xdr:row>63</xdr:row>
      <xdr:rowOff>171000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45</xdr:row>
      <xdr:rowOff>0</xdr:rowOff>
    </xdr:from>
    <xdr:to>
      <xdr:col>17</xdr:col>
      <xdr:colOff>523200</xdr:colOff>
      <xdr:row>63</xdr:row>
      <xdr:rowOff>171000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0.67263</cdr:x>
      <cdr:y>0.36336</cdr:y>
    </cdr:from>
    <cdr:to>
      <cdr:x>0.97426</cdr:x>
      <cdr:y>0.77611</cdr:y>
    </cdr:to>
    <cdr:sp macro="" textlink="">
      <cdr:nvSpPr>
        <cdr:cNvPr id="2" name="Crida de fletxa a l'esquerra 1"/>
        <cdr:cNvSpPr/>
      </cdr:nvSpPr>
      <cdr:spPr>
        <a:xfrm xmlns:a="http://schemas.openxmlformats.org/drawingml/2006/main">
          <a:off x="3632200" y="1308100"/>
          <a:ext cx="1628802" cy="1485900"/>
        </a:xfrm>
        <a:prstGeom xmlns:a="http://schemas.openxmlformats.org/drawingml/2006/main" prst="leftArrowCallout">
          <a:avLst/>
        </a:prstGeom>
        <a:solidFill xmlns:a="http://schemas.openxmlformats.org/drawingml/2006/main">
          <a:schemeClr val="accent1"/>
        </a:soli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100" b="1">
              <a:solidFill>
                <a:sysClr val="windowText" lastClr="000000"/>
              </a:solidFill>
            </a:rPr>
            <a:t>En totes les titulacions de EUNCET  el percentatge</a:t>
          </a:r>
          <a:r>
            <a:rPr lang="es-ES" sz="1100" b="1" baseline="0">
              <a:solidFill>
                <a:sysClr val="windowText" lastClr="000000"/>
              </a:solidFill>
            </a:rPr>
            <a:t> de població activa supera el </a:t>
          </a:r>
          <a:r>
            <a:rPr lang="es-ES" sz="1100" b="1">
              <a:solidFill>
                <a:sysClr val="windowText" lastClr="000000"/>
              </a:solidFill>
            </a:rPr>
            <a:t> 85%</a:t>
          </a:r>
          <a:r>
            <a:rPr lang="es-ES" sz="1100" b="1" baseline="0">
              <a:solidFill>
                <a:sysClr val="windowText" lastClr="000000"/>
              </a:solidFill>
            </a:rPr>
            <a:t> </a:t>
          </a:r>
          <a:endParaRPr lang="es-ES" sz="1100" b="1">
            <a:solidFill>
              <a:sysClr val="windowText" lastClr="0000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0.04116</cdr:x>
      <cdr:y>0.27605</cdr:y>
    </cdr:from>
    <cdr:to>
      <cdr:x>0.24812</cdr:x>
      <cdr:y>0.78053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222250" y="993775"/>
          <a:ext cx="1117584" cy="1816128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chemeClr val="accent4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100" b="1"/>
            <a:t>El 80,4% dels enquestats</a:t>
          </a:r>
          <a:r>
            <a:rPr lang="ca-ES" sz="1100" b="1" baseline="0"/>
            <a:t> graduats en Dipl. de Ciències Empresarials tenen contracte fix</a:t>
          </a:r>
          <a:endParaRPr lang="ca-ES" sz="105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0.72555</cdr:x>
      <cdr:y>0.26547</cdr:y>
    </cdr:from>
    <cdr:to>
      <cdr:x>0.9616</cdr:x>
      <cdr:y>0.74701</cdr:y>
    </cdr:to>
    <cdr:sp macro="" textlink="">
      <cdr:nvSpPr>
        <cdr:cNvPr id="2" name="Rectangle arrodonit 1"/>
        <cdr:cNvSpPr/>
      </cdr:nvSpPr>
      <cdr:spPr>
        <a:xfrm xmlns:a="http://schemas.openxmlformats.org/drawingml/2006/main">
          <a:off x="3917950" y="955675"/>
          <a:ext cx="1274670" cy="1733544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accent4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Els graduats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Eng. Tecn. en Informàtica de Gestió, donen una nota mitjana de 4,75 a la formació global rebuda</a:t>
          </a:r>
          <a:endParaRPr lang="ca-ES">
            <a:effectLst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0.02352</cdr:x>
      <cdr:y>0.21784</cdr:y>
    </cdr:from>
    <cdr:to>
      <cdr:x>0.25635</cdr:x>
      <cdr:y>0.80433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127000" y="784225"/>
          <a:ext cx="1257282" cy="2111364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chemeClr val="accent4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100" b="1"/>
            <a:t>El 52,9% dels titulats en Dipl. de Ciències Empresarials, </a:t>
          </a:r>
          <a:r>
            <a:rPr lang="ca-ES" sz="1100" b="1" baseline="0"/>
            <a:t>necessiten la titulació específica per a la feina i realitzen funcions pròpies</a:t>
          </a:r>
          <a:endParaRPr lang="ca-ES" sz="105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0.67439</cdr:x>
      <cdr:y>0.25224</cdr:y>
    </cdr:from>
    <cdr:to>
      <cdr:x>0.97146</cdr:x>
      <cdr:y>0.70124</cdr:y>
    </cdr:to>
    <cdr:sp macro="" textlink="">
      <cdr:nvSpPr>
        <cdr:cNvPr id="2" name="Clau doble 1"/>
        <cdr:cNvSpPr/>
      </cdr:nvSpPr>
      <cdr:spPr>
        <a:xfrm xmlns:a="http://schemas.openxmlformats.org/drawingml/2006/main">
          <a:off x="3641725" y="908050"/>
          <a:ext cx="1604178" cy="1616400"/>
        </a:xfrm>
        <a:prstGeom xmlns:a="http://schemas.openxmlformats.org/drawingml/2006/main" prst="bracePair">
          <a:avLst>
            <a:gd name="adj" fmla="val 4011"/>
          </a:avLst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100" b="1" cap="none" spc="0">
              <a:ln>
                <a:noFill/>
              </a:ln>
              <a:solidFill>
                <a:schemeClr val="tx1"/>
              </a:solidFill>
              <a:effectLst/>
            </a:rPr>
            <a:t>Un 57,1% dels titulats</a:t>
          </a:r>
          <a:r>
            <a:rPr lang="es-ES" sz="11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en Eng. Tec. en Informàtica de Gestió, </a:t>
          </a:r>
          <a:r>
            <a:rPr lang="es-ES" sz="1100" b="1" cap="none" spc="0">
              <a:ln>
                <a:noFill/>
              </a:ln>
              <a:solidFill>
                <a:schemeClr val="tx1"/>
              </a:solidFill>
              <a:effectLst/>
            </a:rPr>
            <a:t>cobren</a:t>
          </a:r>
          <a:r>
            <a:rPr lang="es-ES" sz="11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més de 30.000 €/anuals bruts</a:t>
          </a:r>
          <a:endParaRPr lang="es-ES" sz="1100" b="1" cap="none" spc="0">
            <a:ln>
              <a:noFill/>
            </a:ln>
            <a:solidFill>
              <a:schemeClr val="tx1"/>
            </a:solidFill>
            <a:effectLst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0.03234</cdr:x>
      <cdr:y>0.27076</cdr:y>
    </cdr:from>
    <cdr:to>
      <cdr:x>0.25224</cdr:x>
      <cdr:y>0.73025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174625" y="974725"/>
          <a:ext cx="1187450" cy="1654175"/>
        </a:xfrm>
        <a:prstGeom xmlns:a="http://schemas.openxmlformats.org/drawingml/2006/main" prst="rect">
          <a:avLst/>
        </a:prstGeom>
        <a:ln xmlns:a="http://schemas.openxmlformats.org/drawingml/2006/main" w="25400">
          <a:solidFill>
            <a:schemeClr val="accent4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100" b="1"/>
            <a:t>Més d'</a:t>
          </a:r>
          <a:r>
            <a:rPr lang="ca-ES" sz="1100" b="1" baseline="0"/>
            <a:t>un 70% dels titulats enquestats, repetirien la Universitat</a:t>
          </a:r>
          <a:endParaRPr lang="ca-ES" sz="1100" b="1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291</xdr:row>
      <xdr:rowOff>57150</xdr:rowOff>
    </xdr:from>
    <xdr:to>
      <xdr:col>0</xdr:col>
      <xdr:colOff>292894</xdr:colOff>
      <xdr:row>292</xdr:row>
      <xdr:rowOff>142874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114300" y="634365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85725</xdr:colOff>
      <xdr:row>283</xdr:row>
      <xdr:rowOff>47625</xdr:rowOff>
    </xdr:from>
    <xdr:to>
      <xdr:col>0</xdr:col>
      <xdr:colOff>264319</xdr:colOff>
      <xdr:row>284</xdr:row>
      <xdr:rowOff>133349</xdr:rowOff>
    </xdr:to>
    <xdr:sp macro="" textlink="">
      <xdr:nvSpPr>
        <xdr:cNvPr id="3" name="Fletxa corbada a l'esquerra 2">
          <a:hlinkClick xmlns:r="http://schemas.openxmlformats.org/officeDocument/2006/relationships" r:id="rId1"/>
        </xdr:cNvPr>
        <xdr:cNvSpPr/>
      </xdr:nvSpPr>
      <xdr:spPr>
        <a:xfrm>
          <a:off x="85725" y="617315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66675</xdr:colOff>
      <xdr:row>273</xdr:row>
      <xdr:rowOff>28575</xdr:rowOff>
    </xdr:from>
    <xdr:to>
      <xdr:col>0</xdr:col>
      <xdr:colOff>245269</xdr:colOff>
      <xdr:row>274</xdr:row>
      <xdr:rowOff>114299</xdr:rowOff>
    </xdr:to>
    <xdr:sp macro="" textlink="">
      <xdr:nvSpPr>
        <xdr:cNvPr id="4" name="Fletxa corbada a l'esquerra 3">
          <a:hlinkClick xmlns:r="http://schemas.openxmlformats.org/officeDocument/2006/relationships" r:id="rId1"/>
        </xdr:cNvPr>
        <xdr:cNvSpPr/>
      </xdr:nvSpPr>
      <xdr:spPr>
        <a:xfrm>
          <a:off x="66675" y="596074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265</xdr:row>
      <xdr:rowOff>19050</xdr:rowOff>
    </xdr:from>
    <xdr:to>
      <xdr:col>0</xdr:col>
      <xdr:colOff>292894</xdr:colOff>
      <xdr:row>266</xdr:row>
      <xdr:rowOff>104774</xdr:rowOff>
    </xdr:to>
    <xdr:sp macro="" textlink="">
      <xdr:nvSpPr>
        <xdr:cNvPr id="5" name="Fletxa corbada a l'esquerra 4">
          <a:hlinkClick xmlns:r="http://schemas.openxmlformats.org/officeDocument/2006/relationships" r:id="rId1"/>
        </xdr:cNvPr>
        <xdr:cNvSpPr/>
      </xdr:nvSpPr>
      <xdr:spPr>
        <a:xfrm>
          <a:off x="114300" y="57645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85725</xdr:colOff>
      <xdr:row>257</xdr:row>
      <xdr:rowOff>76200</xdr:rowOff>
    </xdr:from>
    <xdr:to>
      <xdr:col>0</xdr:col>
      <xdr:colOff>264319</xdr:colOff>
      <xdr:row>258</xdr:row>
      <xdr:rowOff>161924</xdr:rowOff>
    </xdr:to>
    <xdr:sp macro="" textlink="">
      <xdr:nvSpPr>
        <xdr:cNvPr id="6" name="Fletxa corbada a l'esquerra 5">
          <a:hlinkClick xmlns:r="http://schemas.openxmlformats.org/officeDocument/2006/relationships" r:id="rId1"/>
        </xdr:cNvPr>
        <xdr:cNvSpPr/>
      </xdr:nvSpPr>
      <xdr:spPr>
        <a:xfrm>
          <a:off x="85725" y="56007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248</xdr:row>
      <xdr:rowOff>47625</xdr:rowOff>
    </xdr:from>
    <xdr:to>
      <xdr:col>0</xdr:col>
      <xdr:colOff>283369</xdr:colOff>
      <xdr:row>249</xdr:row>
      <xdr:rowOff>133349</xdr:rowOff>
    </xdr:to>
    <xdr:sp macro="" textlink="">
      <xdr:nvSpPr>
        <xdr:cNvPr id="7" name="Fletxa corbada a l'esquerra 6">
          <a:hlinkClick xmlns:r="http://schemas.openxmlformats.org/officeDocument/2006/relationships" r:id="rId1"/>
        </xdr:cNvPr>
        <xdr:cNvSpPr/>
      </xdr:nvSpPr>
      <xdr:spPr>
        <a:xfrm>
          <a:off x="104775" y="54016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239</xdr:row>
      <xdr:rowOff>66675</xdr:rowOff>
    </xdr:from>
    <xdr:to>
      <xdr:col>0</xdr:col>
      <xdr:colOff>321469</xdr:colOff>
      <xdr:row>240</xdr:row>
      <xdr:rowOff>152399</xdr:rowOff>
    </xdr:to>
    <xdr:sp macro="" textlink="">
      <xdr:nvSpPr>
        <xdr:cNvPr id="8" name="Fletxa corbada a l'esquerra 7">
          <a:hlinkClick xmlns:r="http://schemas.openxmlformats.org/officeDocument/2006/relationships" r:id="rId1"/>
        </xdr:cNvPr>
        <xdr:cNvSpPr/>
      </xdr:nvSpPr>
      <xdr:spPr>
        <a:xfrm>
          <a:off x="142875" y="516826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231</xdr:row>
      <xdr:rowOff>47625</xdr:rowOff>
    </xdr:from>
    <xdr:to>
      <xdr:col>0</xdr:col>
      <xdr:colOff>311944</xdr:colOff>
      <xdr:row>232</xdr:row>
      <xdr:rowOff>133349</xdr:rowOff>
    </xdr:to>
    <xdr:sp macro="" textlink="">
      <xdr:nvSpPr>
        <xdr:cNvPr id="9" name="Fletxa corbada a l'esquerra 8">
          <a:hlinkClick xmlns:r="http://schemas.openxmlformats.org/officeDocument/2006/relationships" r:id="rId1"/>
        </xdr:cNvPr>
        <xdr:cNvSpPr/>
      </xdr:nvSpPr>
      <xdr:spPr>
        <a:xfrm>
          <a:off x="133350" y="497776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223</xdr:row>
      <xdr:rowOff>19050</xdr:rowOff>
    </xdr:from>
    <xdr:to>
      <xdr:col>0</xdr:col>
      <xdr:colOff>330994</xdr:colOff>
      <xdr:row>224</xdr:row>
      <xdr:rowOff>104774</xdr:rowOff>
    </xdr:to>
    <xdr:sp macro="" textlink="">
      <xdr:nvSpPr>
        <xdr:cNvPr id="10" name="Fletxa corbada a l'esquerra 9">
          <a:hlinkClick xmlns:r="http://schemas.openxmlformats.org/officeDocument/2006/relationships" r:id="rId1"/>
        </xdr:cNvPr>
        <xdr:cNvSpPr/>
      </xdr:nvSpPr>
      <xdr:spPr>
        <a:xfrm>
          <a:off x="152400" y="48053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215</xdr:row>
      <xdr:rowOff>95250</xdr:rowOff>
    </xdr:from>
    <xdr:to>
      <xdr:col>0</xdr:col>
      <xdr:colOff>302419</xdr:colOff>
      <xdr:row>216</xdr:row>
      <xdr:rowOff>180974</xdr:rowOff>
    </xdr:to>
    <xdr:sp macro="" textlink="">
      <xdr:nvSpPr>
        <xdr:cNvPr id="11" name="Fletxa corbada a l'esquerra 10">
          <a:hlinkClick xmlns:r="http://schemas.openxmlformats.org/officeDocument/2006/relationships" r:id="rId1"/>
        </xdr:cNvPr>
        <xdr:cNvSpPr/>
      </xdr:nvSpPr>
      <xdr:spPr>
        <a:xfrm>
          <a:off x="123825" y="461581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206</xdr:row>
      <xdr:rowOff>0</xdr:rowOff>
    </xdr:from>
    <xdr:to>
      <xdr:col>0</xdr:col>
      <xdr:colOff>273844</xdr:colOff>
      <xdr:row>207</xdr:row>
      <xdr:rowOff>85724</xdr:rowOff>
    </xdr:to>
    <xdr:sp macro="" textlink="">
      <xdr:nvSpPr>
        <xdr:cNvPr id="12" name="Fletxa corbada a l'esquerra 11">
          <a:hlinkClick xmlns:r="http://schemas.openxmlformats.org/officeDocument/2006/relationships" r:id="rId1"/>
        </xdr:cNvPr>
        <xdr:cNvSpPr/>
      </xdr:nvSpPr>
      <xdr:spPr>
        <a:xfrm>
          <a:off x="95250" y="44072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196</xdr:row>
      <xdr:rowOff>104775</xdr:rowOff>
    </xdr:from>
    <xdr:to>
      <xdr:col>0</xdr:col>
      <xdr:colOff>302419</xdr:colOff>
      <xdr:row>197</xdr:row>
      <xdr:rowOff>190499</xdr:rowOff>
    </xdr:to>
    <xdr:sp macro="" textlink="">
      <xdr:nvSpPr>
        <xdr:cNvPr id="13" name="Fletxa corbada a l'esquerra 12">
          <a:hlinkClick xmlns:r="http://schemas.openxmlformats.org/officeDocument/2006/relationships" r:id="rId1"/>
        </xdr:cNvPr>
        <xdr:cNvSpPr/>
      </xdr:nvSpPr>
      <xdr:spPr>
        <a:xfrm>
          <a:off x="123825" y="418814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188</xdr:row>
      <xdr:rowOff>190500</xdr:rowOff>
    </xdr:from>
    <xdr:to>
      <xdr:col>0</xdr:col>
      <xdr:colOff>311944</xdr:colOff>
      <xdr:row>190</xdr:row>
      <xdr:rowOff>76199</xdr:rowOff>
    </xdr:to>
    <xdr:sp macro="" textlink="">
      <xdr:nvSpPr>
        <xdr:cNvPr id="14" name="Fletxa corbada a l'esquerra 13">
          <a:hlinkClick xmlns:r="http://schemas.openxmlformats.org/officeDocument/2006/relationships" r:id="rId1"/>
        </xdr:cNvPr>
        <xdr:cNvSpPr/>
      </xdr:nvSpPr>
      <xdr:spPr>
        <a:xfrm>
          <a:off x="133350" y="40262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182</xdr:row>
      <xdr:rowOff>9525</xdr:rowOff>
    </xdr:from>
    <xdr:to>
      <xdr:col>0</xdr:col>
      <xdr:colOff>283369</xdr:colOff>
      <xdr:row>183</xdr:row>
      <xdr:rowOff>104774</xdr:rowOff>
    </xdr:to>
    <xdr:sp macro="" textlink="">
      <xdr:nvSpPr>
        <xdr:cNvPr id="15" name="Fletxa corbada a l'esquerra 14">
          <a:hlinkClick xmlns:r="http://schemas.openxmlformats.org/officeDocument/2006/relationships" r:id="rId1"/>
        </xdr:cNvPr>
        <xdr:cNvSpPr/>
      </xdr:nvSpPr>
      <xdr:spPr>
        <a:xfrm>
          <a:off x="104775" y="388048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175</xdr:row>
      <xdr:rowOff>9525</xdr:rowOff>
    </xdr:from>
    <xdr:to>
      <xdr:col>0</xdr:col>
      <xdr:colOff>321469</xdr:colOff>
      <xdr:row>176</xdr:row>
      <xdr:rowOff>104774</xdr:rowOff>
    </xdr:to>
    <xdr:sp macro="" textlink="">
      <xdr:nvSpPr>
        <xdr:cNvPr id="16" name="Fletxa corbada a l'esquerra 15">
          <a:hlinkClick xmlns:r="http://schemas.openxmlformats.org/officeDocument/2006/relationships" r:id="rId1"/>
        </xdr:cNvPr>
        <xdr:cNvSpPr/>
      </xdr:nvSpPr>
      <xdr:spPr>
        <a:xfrm>
          <a:off x="142875" y="374713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168</xdr:row>
      <xdr:rowOff>57150</xdr:rowOff>
    </xdr:from>
    <xdr:to>
      <xdr:col>0</xdr:col>
      <xdr:colOff>321469</xdr:colOff>
      <xdr:row>169</xdr:row>
      <xdr:rowOff>152399</xdr:rowOff>
    </xdr:to>
    <xdr:sp macro="" textlink="">
      <xdr:nvSpPr>
        <xdr:cNvPr id="17" name="Fletxa corbada a l'esquerra 16">
          <a:hlinkClick xmlns:r="http://schemas.openxmlformats.org/officeDocument/2006/relationships" r:id="rId1"/>
        </xdr:cNvPr>
        <xdr:cNvSpPr/>
      </xdr:nvSpPr>
      <xdr:spPr>
        <a:xfrm>
          <a:off x="142875" y="361854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158</xdr:row>
      <xdr:rowOff>47625</xdr:rowOff>
    </xdr:from>
    <xdr:to>
      <xdr:col>0</xdr:col>
      <xdr:colOff>321469</xdr:colOff>
      <xdr:row>159</xdr:row>
      <xdr:rowOff>142874</xdr:rowOff>
    </xdr:to>
    <xdr:sp macro="" textlink="">
      <xdr:nvSpPr>
        <xdr:cNvPr id="18" name="Fletxa corbada a l'esquerra 17">
          <a:hlinkClick xmlns:r="http://schemas.openxmlformats.org/officeDocument/2006/relationships" r:id="rId1"/>
        </xdr:cNvPr>
        <xdr:cNvSpPr/>
      </xdr:nvSpPr>
      <xdr:spPr>
        <a:xfrm>
          <a:off x="142875" y="341471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148</xdr:row>
      <xdr:rowOff>47625</xdr:rowOff>
    </xdr:from>
    <xdr:to>
      <xdr:col>0</xdr:col>
      <xdr:colOff>302419</xdr:colOff>
      <xdr:row>149</xdr:row>
      <xdr:rowOff>142874</xdr:rowOff>
    </xdr:to>
    <xdr:sp macro="" textlink="">
      <xdr:nvSpPr>
        <xdr:cNvPr id="19" name="Fletxa corbada a l'esquerra 18">
          <a:hlinkClick xmlns:r="http://schemas.openxmlformats.org/officeDocument/2006/relationships" r:id="rId1"/>
        </xdr:cNvPr>
        <xdr:cNvSpPr/>
      </xdr:nvSpPr>
      <xdr:spPr>
        <a:xfrm>
          <a:off x="123825" y="322897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137</xdr:row>
      <xdr:rowOff>19050</xdr:rowOff>
    </xdr:from>
    <xdr:to>
      <xdr:col>0</xdr:col>
      <xdr:colOff>311944</xdr:colOff>
      <xdr:row>138</xdr:row>
      <xdr:rowOff>114299</xdr:rowOff>
    </xdr:to>
    <xdr:sp macro="" textlink="">
      <xdr:nvSpPr>
        <xdr:cNvPr id="20" name="Fletxa corbada a l'esquerra 19">
          <a:hlinkClick xmlns:r="http://schemas.openxmlformats.org/officeDocument/2006/relationships" r:id="rId1"/>
        </xdr:cNvPr>
        <xdr:cNvSpPr/>
      </xdr:nvSpPr>
      <xdr:spPr>
        <a:xfrm>
          <a:off x="133350" y="294608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129</xdr:row>
      <xdr:rowOff>19050</xdr:rowOff>
    </xdr:from>
    <xdr:to>
      <xdr:col>0</xdr:col>
      <xdr:colOff>321469</xdr:colOff>
      <xdr:row>130</xdr:row>
      <xdr:rowOff>114299</xdr:rowOff>
    </xdr:to>
    <xdr:sp macro="" textlink="">
      <xdr:nvSpPr>
        <xdr:cNvPr id="21" name="Fletxa corbada a l'esquerra 20">
          <a:hlinkClick xmlns:r="http://schemas.openxmlformats.org/officeDocument/2006/relationships" r:id="rId1"/>
        </xdr:cNvPr>
        <xdr:cNvSpPr/>
      </xdr:nvSpPr>
      <xdr:spPr>
        <a:xfrm>
          <a:off x="142875" y="27432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121</xdr:row>
      <xdr:rowOff>19050</xdr:rowOff>
    </xdr:from>
    <xdr:to>
      <xdr:col>0</xdr:col>
      <xdr:colOff>321469</xdr:colOff>
      <xdr:row>122</xdr:row>
      <xdr:rowOff>114299</xdr:rowOff>
    </xdr:to>
    <xdr:sp macro="" textlink="">
      <xdr:nvSpPr>
        <xdr:cNvPr id="22" name="Fletxa corbada a l'esquerra 21">
          <a:hlinkClick xmlns:r="http://schemas.openxmlformats.org/officeDocument/2006/relationships" r:id="rId1"/>
        </xdr:cNvPr>
        <xdr:cNvSpPr/>
      </xdr:nvSpPr>
      <xdr:spPr>
        <a:xfrm>
          <a:off x="142875" y="25908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113</xdr:row>
      <xdr:rowOff>0</xdr:rowOff>
    </xdr:from>
    <xdr:to>
      <xdr:col>0</xdr:col>
      <xdr:colOff>321469</xdr:colOff>
      <xdr:row>114</xdr:row>
      <xdr:rowOff>95249</xdr:rowOff>
    </xdr:to>
    <xdr:sp macro="" textlink="">
      <xdr:nvSpPr>
        <xdr:cNvPr id="23" name="Fletxa corbada a l'esquerra 22">
          <a:hlinkClick xmlns:r="http://schemas.openxmlformats.org/officeDocument/2006/relationships" r:id="rId1"/>
        </xdr:cNvPr>
        <xdr:cNvSpPr/>
      </xdr:nvSpPr>
      <xdr:spPr>
        <a:xfrm>
          <a:off x="142875" y="241077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105</xdr:row>
      <xdr:rowOff>9525</xdr:rowOff>
    </xdr:from>
    <xdr:to>
      <xdr:col>0</xdr:col>
      <xdr:colOff>302419</xdr:colOff>
      <xdr:row>106</xdr:row>
      <xdr:rowOff>104774</xdr:rowOff>
    </xdr:to>
    <xdr:sp macro="" textlink="">
      <xdr:nvSpPr>
        <xdr:cNvPr id="24" name="Fletxa corbada a l'esquerra 23">
          <a:hlinkClick xmlns:r="http://schemas.openxmlformats.org/officeDocument/2006/relationships" r:id="rId1"/>
        </xdr:cNvPr>
        <xdr:cNvSpPr/>
      </xdr:nvSpPr>
      <xdr:spPr>
        <a:xfrm>
          <a:off x="123825" y="223837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98</xdr:row>
      <xdr:rowOff>9525</xdr:rowOff>
    </xdr:from>
    <xdr:to>
      <xdr:col>0</xdr:col>
      <xdr:colOff>340519</xdr:colOff>
      <xdr:row>99</xdr:row>
      <xdr:rowOff>104774</xdr:rowOff>
    </xdr:to>
    <xdr:sp macro="" textlink="">
      <xdr:nvSpPr>
        <xdr:cNvPr id="25" name="Fletxa corbada a l'esquerra 24">
          <a:hlinkClick xmlns:r="http://schemas.openxmlformats.org/officeDocument/2006/relationships" r:id="rId1"/>
        </xdr:cNvPr>
        <xdr:cNvSpPr/>
      </xdr:nvSpPr>
      <xdr:spPr>
        <a:xfrm>
          <a:off x="161925" y="20831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89</xdr:row>
      <xdr:rowOff>19050</xdr:rowOff>
    </xdr:from>
    <xdr:to>
      <xdr:col>0</xdr:col>
      <xdr:colOff>321469</xdr:colOff>
      <xdr:row>90</xdr:row>
      <xdr:rowOff>114299</xdr:rowOff>
    </xdr:to>
    <xdr:sp macro="" textlink="">
      <xdr:nvSpPr>
        <xdr:cNvPr id="26" name="Fletxa corbada a l'esquerra 25">
          <a:hlinkClick xmlns:r="http://schemas.openxmlformats.org/officeDocument/2006/relationships" r:id="rId1"/>
        </xdr:cNvPr>
        <xdr:cNvSpPr/>
      </xdr:nvSpPr>
      <xdr:spPr>
        <a:xfrm>
          <a:off x="142875" y="19316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80</xdr:row>
      <xdr:rowOff>19050</xdr:rowOff>
    </xdr:from>
    <xdr:to>
      <xdr:col>0</xdr:col>
      <xdr:colOff>340519</xdr:colOff>
      <xdr:row>81</xdr:row>
      <xdr:rowOff>114299</xdr:rowOff>
    </xdr:to>
    <xdr:sp macro="" textlink="">
      <xdr:nvSpPr>
        <xdr:cNvPr id="27" name="Fletxa corbada a l'esquerra 26">
          <a:hlinkClick xmlns:r="http://schemas.openxmlformats.org/officeDocument/2006/relationships" r:id="rId1"/>
        </xdr:cNvPr>
        <xdr:cNvSpPr/>
      </xdr:nvSpPr>
      <xdr:spPr>
        <a:xfrm>
          <a:off x="161925" y="17792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71</xdr:row>
      <xdr:rowOff>9525</xdr:rowOff>
    </xdr:from>
    <xdr:to>
      <xdr:col>0</xdr:col>
      <xdr:colOff>321469</xdr:colOff>
      <xdr:row>72</xdr:row>
      <xdr:rowOff>104774</xdr:rowOff>
    </xdr:to>
    <xdr:sp macro="" textlink="">
      <xdr:nvSpPr>
        <xdr:cNvPr id="28" name="Fletxa corbada a l'esquerra 27">
          <a:hlinkClick xmlns:r="http://schemas.openxmlformats.org/officeDocument/2006/relationships" r:id="rId1"/>
        </xdr:cNvPr>
        <xdr:cNvSpPr/>
      </xdr:nvSpPr>
      <xdr:spPr>
        <a:xfrm>
          <a:off x="142875" y="16259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61</xdr:row>
      <xdr:rowOff>57150</xdr:rowOff>
    </xdr:from>
    <xdr:to>
      <xdr:col>0</xdr:col>
      <xdr:colOff>292894</xdr:colOff>
      <xdr:row>62</xdr:row>
      <xdr:rowOff>152399</xdr:rowOff>
    </xdr:to>
    <xdr:sp macro="" textlink="">
      <xdr:nvSpPr>
        <xdr:cNvPr id="29" name="Fletxa corbada a l'esquerra 28">
          <a:hlinkClick xmlns:r="http://schemas.openxmlformats.org/officeDocument/2006/relationships" r:id="rId1"/>
        </xdr:cNvPr>
        <xdr:cNvSpPr/>
      </xdr:nvSpPr>
      <xdr:spPr>
        <a:xfrm>
          <a:off x="114300" y="141160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53</xdr:row>
      <xdr:rowOff>76200</xdr:rowOff>
    </xdr:from>
    <xdr:to>
      <xdr:col>0</xdr:col>
      <xdr:colOff>292894</xdr:colOff>
      <xdr:row>54</xdr:row>
      <xdr:rowOff>171449</xdr:rowOff>
    </xdr:to>
    <xdr:sp macro="" textlink="">
      <xdr:nvSpPr>
        <xdr:cNvPr id="30" name="Fletxa corbada a l'esquerra 29">
          <a:hlinkClick xmlns:r="http://schemas.openxmlformats.org/officeDocument/2006/relationships" r:id="rId1"/>
        </xdr:cNvPr>
        <xdr:cNvSpPr/>
      </xdr:nvSpPr>
      <xdr:spPr>
        <a:xfrm>
          <a:off x="114300" y="12611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43</xdr:row>
      <xdr:rowOff>57150</xdr:rowOff>
    </xdr:from>
    <xdr:to>
      <xdr:col>0</xdr:col>
      <xdr:colOff>283369</xdr:colOff>
      <xdr:row>44</xdr:row>
      <xdr:rowOff>152399</xdr:rowOff>
    </xdr:to>
    <xdr:sp macro="" textlink="">
      <xdr:nvSpPr>
        <xdr:cNvPr id="31" name="Fletxa corbada a l'esquerra 30">
          <a:hlinkClick xmlns:r="http://schemas.openxmlformats.org/officeDocument/2006/relationships" r:id="rId1"/>
        </xdr:cNvPr>
        <xdr:cNvSpPr/>
      </xdr:nvSpPr>
      <xdr:spPr>
        <a:xfrm>
          <a:off x="104775" y="10201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76200</xdr:colOff>
      <xdr:row>35</xdr:row>
      <xdr:rowOff>9525</xdr:rowOff>
    </xdr:from>
    <xdr:to>
      <xdr:col>0</xdr:col>
      <xdr:colOff>254794</xdr:colOff>
      <xdr:row>36</xdr:row>
      <xdr:rowOff>104774</xdr:rowOff>
    </xdr:to>
    <xdr:sp macro="" textlink="">
      <xdr:nvSpPr>
        <xdr:cNvPr id="32" name="Fletxa corbada a l'esquerra 31">
          <a:hlinkClick xmlns:r="http://schemas.openxmlformats.org/officeDocument/2006/relationships" r:id="rId1"/>
        </xdr:cNvPr>
        <xdr:cNvSpPr/>
      </xdr:nvSpPr>
      <xdr:spPr>
        <a:xfrm>
          <a:off x="76200" y="83439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23</xdr:row>
      <xdr:rowOff>57150</xdr:rowOff>
    </xdr:from>
    <xdr:to>
      <xdr:col>0</xdr:col>
      <xdr:colOff>321469</xdr:colOff>
      <xdr:row>24</xdr:row>
      <xdr:rowOff>152399</xdr:rowOff>
    </xdr:to>
    <xdr:sp macro="" textlink="">
      <xdr:nvSpPr>
        <xdr:cNvPr id="33" name="Fletxa corbada a l'esquerra 32">
          <a:hlinkClick xmlns:r="http://schemas.openxmlformats.org/officeDocument/2006/relationships" r:id="rId1"/>
        </xdr:cNvPr>
        <xdr:cNvSpPr/>
      </xdr:nvSpPr>
      <xdr:spPr>
        <a:xfrm>
          <a:off x="142875" y="5362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15</xdr:row>
      <xdr:rowOff>9525</xdr:rowOff>
    </xdr:from>
    <xdr:to>
      <xdr:col>0</xdr:col>
      <xdr:colOff>302419</xdr:colOff>
      <xdr:row>16</xdr:row>
      <xdr:rowOff>104774</xdr:rowOff>
    </xdr:to>
    <xdr:sp macro="" textlink="">
      <xdr:nvSpPr>
        <xdr:cNvPr id="34" name="Fletxa corbada a l'esquerra 33">
          <a:hlinkClick xmlns:r="http://schemas.openxmlformats.org/officeDocument/2006/relationships" r:id="rId1"/>
        </xdr:cNvPr>
        <xdr:cNvSpPr/>
      </xdr:nvSpPr>
      <xdr:spPr>
        <a:xfrm>
          <a:off x="123825" y="34385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0</xdr:col>
      <xdr:colOff>273844</xdr:colOff>
      <xdr:row>8</xdr:row>
      <xdr:rowOff>114299</xdr:rowOff>
    </xdr:to>
    <xdr:sp macro="" textlink="">
      <xdr:nvSpPr>
        <xdr:cNvPr id="35" name="Fletxa corbada a l'esquerra 34">
          <a:hlinkClick xmlns:r="http://schemas.openxmlformats.org/officeDocument/2006/relationships" r:id="rId1"/>
        </xdr:cNvPr>
        <xdr:cNvSpPr/>
      </xdr:nvSpPr>
      <xdr:spPr>
        <a:xfrm>
          <a:off x="95250" y="19240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AQ/GPAQ-COMU/Enquestes/Enquestes%20Titulats/Inserci&#243;%20Laboral/Grau_Cicle/Estudi%20Insercio%20Laboral%202010/RESULTATS%20UPC/Centres%20Propis/Taules/801%20Enquestes%20a%20titul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xa Tècnica"/>
      <sheetName val="Resum"/>
      <sheetName val="Index"/>
      <sheetName val="Taules"/>
      <sheetName val="Gràfics"/>
      <sheetName val="Comparativa"/>
      <sheetName val="Taules comparativa"/>
    </sheetNames>
    <sheetDataSet>
      <sheetData sheetId="0"/>
      <sheetData sheetId="1"/>
      <sheetData sheetId="2"/>
      <sheetData sheetId="3">
        <row r="2">
          <cell r="B2" t="str">
            <v>ESCOLA UNIVERSITÀRIA CAIXA TERRASSA (EUNCET)</v>
          </cell>
        </row>
        <row r="95">
          <cell r="D95" t="str">
            <v>DIPL. CIÈNCIES EMPRESARIALS</v>
          </cell>
          <cell r="F95">
            <v>0.29166666666666669</v>
          </cell>
          <cell r="G95">
            <v>4.1666666666666664E-2</v>
          </cell>
          <cell r="H95">
            <v>0.10416666666666667</v>
          </cell>
          <cell r="I95">
            <v>6.25E-2</v>
          </cell>
          <cell r="J95">
            <v>0.25</v>
          </cell>
          <cell r="K95">
            <v>0.25</v>
          </cell>
        </row>
        <row r="96">
          <cell r="D96" t="str">
            <v>ENG. TÈCN. INFORMÀTICA DE GESTIÓ</v>
          </cell>
          <cell r="F96">
            <v>0.33333333333333331</v>
          </cell>
          <cell r="G96">
            <v>0</v>
          </cell>
          <cell r="H96">
            <v>0.16666666666666666</v>
          </cell>
          <cell r="I96">
            <v>0</v>
          </cell>
          <cell r="J96">
            <v>0.5</v>
          </cell>
          <cell r="K96">
            <v>0</v>
          </cell>
        </row>
      </sheetData>
      <sheetData sheetId="4">
        <row r="2">
          <cell r="B2" t="str">
            <v>ESCOLA UNIVERSITÀRIA CAIXA TERRASSA (EUNCET)</v>
          </cell>
        </row>
      </sheetData>
      <sheetData sheetId="5"/>
      <sheetData sheetId="6">
        <row r="41">
          <cell r="C41" t="str">
            <v>Titulació
específica</v>
          </cell>
          <cell r="D41">
            <v>0</v>
          </cell>
          <cell r="E41" t="str">
            <v>Titulació
universitària</v>
          </cell>
          <cell r="F41">
            <v>0</v>
          </cell>
          <cell r="G41" t="str">
            <v>Cap
titulació</v>
          </cell>
          <cell r="H41">
            <v>0</v>
          </cell>
        </row>
        <row r="42">
          <cell r="C42" t="str">
            <v>Funcions pròpies</v>
          </cell>
          <cell r="D42" t="str">
            <v>Funcions
no pròpies</v>
          </cell>
          <cell r="E42" t="str">
            <v>Funcions pròpies</v>
          </cell>
          <cell r="F42" t="str">
            <v>Funcions
no pròpies</v>
          </cell>
          <cell r="G42" t="str">
            <v>Requeria
form.univ.</v>
          </cell>
          <cell r="H42" t="str">
            <v>No requeria
form.univ.</v>
          </cell>
        </row>
        <row r="43">
          <cell r="B43" t="str">
            <v>DIPL. CIÈNCIES EMPRESARIALS</v>
          </cell>
          <cell r="C43">
            <v>0.60747663551401865</v>
          </cell>
          <cell r="D43">
            <v>0.10280373831775701</v>
          </cell>
          <cell r="E43">
            <v>0.13084112149532709</v>
          </cell>
          <cell r="F43">
            <v>2.8037383177570093E-2</v>
          </cell>
          <cell r="G43">
            <v>7.476635514018691E-2</v>
          </cell>
          <cell r="H43">
            <v>5.6074766355140186E-2</v>
          </cell>
        </row>
        <row r="44">
          <cell r="B44" t="str">
            <v>ENG. TÈCN. INFORMÀTICA DE GESTIÓ</v>
          </cell>
          <cell r="C44">
            <v>0.48</v>
          </cell>
          <cell r="D44">
            <v>0.16</v>
          </cell>
          <cell r="E44">
            <v>0.2</v>
          </cell>
          <cell r="F44">
            <v>0.04</v>
          </cell>
          <cell r="G44">
            <v>0.12</v>
          </cell>
          <cell r="H44">
            <v>0</v>
          </cell>
        </row>
        <row r="46">
          <cell r="J46" t="str">
            <v>Titulació
específica</v>
          </cell>
          <cell r="K46">
            <v>0</v>
          </cell>
          <cell r="L46" t="str">
            <v>Titulació
universitària</v>
          </cell>
          <cell r="M46">
            <v>0</v>
          </cell>
          <cell r="N46" t="str">
            <v>Cap
titulació</v>
          </cell>
          <cell r="O46">
            <v>0</v>
          </cell>
        </row>
        <row r="47">
          <cell r="J47" t="str">
            <v>Funcions pròpies</v>
          </cell>
          <cell r="K47" t="str">
            <v>Funcions
no pròpies</v>
          </cell>
          <cell r="L47" t="str">
            <v>Funcions pròpies</v>
          </cell>
          <cell r="M47" t="str">
            <v>Funcions
no pròpies</v>
          </cell>
          <cell r="N47" t="str">
            <v>Requeria
form.univ.</v>
          </cell>
          <cell r="O47" t="str">
            <v>No requeria
form.univ.</v>
          </cell>
        </row>
        <row r="48">
          <cell r="I48" t="str">
            <v>DIPL. CIÈNCIES EMPRESARIALS</v>
          </cell>
          <cell r="J48">
            <v>0.29166666666666669</v>
          </cell>
          <cell r="K48">
            <v>4.1666666666666664E-2</v>
          </cell>
          <cell r="L48">
            <v>0.10416666666666667</v>
          </cell>
          <cell r="M48">
            <v>6.25E-2</v>
          </cell>
          <cell r="N48">
            <v>0.25</v>
          </cell>
          <cell r="O48">
            <v>0.25</v>
          </cell>
        </row>
        <row r="49">
          <cell r="I49" t="str">
            <v>ENG. TÈCN. INFORMÀTICA DE GESTIÓ</v>
          </cell>
          <cell r="J49">
            <v>0.33333333333333331</v>
          </cell>
          <cell r="K49">
            <v>0</v>
          </cell>
          <cell r="L49">
            <v>0.16666666666666666</v>
          </cell>
          <cell r="M49">
            <v>0</v>
          </cell>
          <cell r="N49">
            <v>0.5</v>
          </cell>
          <cell r="O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O36"/>
  <sheetViews>
    <sheetView showGridLines="0" workbookViewId="0">
      <selection activeCell="A2" sqref="A2"/>
    </sheetView>
  </sheetViews>
  <sheetFormatPr defaultRowHeight="15"/>
  <cols>
    <col min="3" max="3" width="26.5703125" customWidth="1"/>
  </cols>
  <sheetData>
    <row r="2" spans="1:15" ht="28.5">
      <c r="A2" s="6"/>
      <c r="B2" s="375" t="s">
        <v>307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</row>
    <row r="3" spans="1: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>
      <c r="A4" s="6"/>
      <c r="B4" s="6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28.5">
      <c r="A5" s="6"/>
      <c r="B5" s="10"/>
      <c r="C5" s="11"/>
      <c r="D5" s="11"/>
      <c r="E5" s="9"/>
      <c r="F5" s="9"/>
      <c r="G5" s="9"/>
      <c r="H5" s="9"/>
      <c r="I5" s="9"/>
      <c r="J5" s="9"/>
      <c r="K5" s="9"/>
      <c r="L5" s="6"/>
      <c r="M5" s="6"/>
      <c r="N5" s="6"/>
      <c r="O5" s="6"/>
    </row>
    <row r="7" spans="1:15" ht="33.75">
      <c r="B7" s="376" t="s">
        <v>236</v>
      </c>
      <c r="C7" s="376"/>
      <c r="D7" s="376"/>
      <c r="E7" s="376"/>
    </row>
    <row r="11" spans="1:15" ht="18.75">
      <c r="B11" s="377" t="s">
        <v>252</v>
      </c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</row>
    <row r="12" spans="1:15" ht="18.75">
      <c r="A12" s="55"/>
      <c r="B12" s="56"/>
      <c r="C12" s="56"/>
      <c r="D12" s="56"/>
      <c r="E12" s="56"/>
      <c r="F12" s="56"/>
      <c r="G12" s="56"/>
      <c r="H12" s="56"/>
      <c r="I12" s="56"/>
      <c r="J12" s="55"/>
      <c r="K12" s="55"/>
      <c r="L12" s="55"/>
      <c r="M12" s="55"/>
      <c r="N12" s="55"/>
      <c r="O12" s="55"/>
    </row>
    <row r="13" spans="1:15">
      <c r="B13" s="57" t="s">
        <v>237</v>
      </c>
      <c r="C13" s="58"/>
      <c r="D13" t="s">
        <v>253</v>
      </c>
    </row>
    <row r="14" spans="1:15">
      <c r="B14" s="57" t="s">
        <v>238</v>
      </c>
      <c r="C14" s="58"/>
      <c r="D14" t="s">
        <v>239</v>
      </c>
    </row>
    <row r="15" spans="1:15">
      <c r="B15" s="57"/>
      <c r="C15" s="58"/>
      <c r="D15" t="s">
        <v>240</v>
      </c>
    </row>
    <row r="16" spans="1:15">
      <c r="B16" s="57"/>
      <c r="C16" s="58"/>
      <c r="D16" t="s">
        <v>241</v>
      </c>
    </row>
    <row r="17" spans="1:15">
      <c r="B17" s="57"/>
      <c r="C17" s="58"/>
    </row>
    <row r="18" spans="1:15">
      <c r="B18" s="57" t="s">
        <v>242</v>
      </c>
      <c r="C18" s="58"/>
      <c r="D18" t="s">
        <v>243</v>
      </c>
    </row>
    <row r="19" spans="1:15">
      <c r="B19" s="57" t="s">
        <v>244</v>
      </c>
      <c r="C19" s="58"/>
      <c r="D19" t="s">
        <v>258</v>
      </c>
    </row>
    <row r="20" spans="1:15">
      <c r="B20" s="57"/>
      <c r="C20" s="58"/>
    </row>
    <row r="21" spans="1:15">
      <c r="B21" s="57" t="s">
        <v>245</v>
      </c>
      <c r="C21" s="58"/>
      <c r="D21" t="s">
        <v>299</v>
      </c>
    </row>
    <row r="22" spans="1:15" ht="15" customHeight="1">
      <c r="B22" s="57" t="s">
        <v>246</v>
      </c>
      <c r="C22" s="58"/>
      <c r="D22" s="218" t="s">
        <v>333</v>
      </c>
    </row>
    <row r="23" spans="1:15" ht="15" customHeight="1">
      <c r="B23" s="57"/>
      <c r="C23" s="58"/>
      <c r="D23" s="218" t="s">
        <v>334</v>
      </c>
    </row>
    <row r="24" spans="1:15">
      <c r="B24" s="57"/>
      <c r="C24" s="58"/>
    </row>
    <row r="25" spans="1:15">
      <c r="B25" s="59"/>
      <c r="C25" s="60"/>
    </row>
    <row r="26" spans="1:15">
      <c r="B26" s="59"/>
      <c r="C26" s="60"/>
    </row>
    <row r="27" spans="1:15">
      <c r="B27" s="59"/>
      <c r="C27" s="60"/>
    </row>
    <row r="28" spans="1:15">
      <c r="B28" s="59"/>
      <c r="C28" s="60"/>
    </row>
    <row r="29" spans="1:15" ht="16.5" thickBot="1">
      <c r="B29" s="61" t="s">
        <v>247</v>
      </c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</row>
    <row r="30" spans="1:15" ht="15.75">
      <c r="B30" s="64"/>
      <c r="C30" s="60"/>
    </row>
    <row r="31" spans="1:15">
      <c r="B31" s="59"/>
      <c r="C31" s="60"/>
    </row>
    <row r="32" spans="1:15">
      <c r="A32" s="55"/>
      <c r="B32" s="59"/>
      <c r="C32" s="60"/>
      <c r="D32" s="65" t="s">
        <v>237</v>
      </c>
      <c r="E32" s="65" t="s">
        <v>248</v>
      </c>
      <c r="F32" s="65" t="s">
        <v>249</v>
      </c>
      <c r="G32" s="66" t="s">
        <v>250</v>
      </c>
      <c r="H32" s="55"/>
      <c r="I32" s="55"/>
      <c r="J32" s="55"/>
      <c r="K32" s="55"/>
      <c r="L32" s="55"/>
      <c r="M32" s="55"/>
      <c r="N32" s="55"/>
      <c r="O32" s="55"/>
    </row>
    <row r="33" spans="1:15">
      <c r="A33" s="67"/>
      <c r="B33" s="378" t="s">
        <v>300</v>
      </c>
      <c r="C33" s="379"/>
      <c r="D33" s="68">
        <v>74</v>
      </c>
      <c r="E33" s="69">
        <v>52</v>
      </c>
      <c r="F33" s="70">
        <f>E33/D33</f>
        <v>0.70270270270270274</v>
      </c>
      <c r="G33" s="70">
        <f>1.96*(SQRT(((0.5^2)/E33)*((D33-E33)/(D33-1))))</f>
        <v>7.4606095909727541E-2</v>
      </c>
      <c r="H33" s="67"/>
      <c r="I33" s="67"/>
      <c r="J33" s="67"/>
      <c r="K33" s="67"/>
      <c r="L33" s="67"/>
      <c r="M33" s="67"/>
      <c r="N33" s="67"/>
      <c r="O33" s="67"/>
    </row>
    <row r="34" spans="1:15" ht="15.75" thickBot="1">
      <c r="A34" s="67"/>
      <c r="B34" s="222" t="s">
        <v>334</v>
      </c>
      <c r="C34" s="219"/>
      <c r="D34" s="220">
        <v>8</v>
      </c>
      <c r="E34" s="221">
        <v>7</v>
      </c>
      <c r="F34" s="70">
        <f>E34/D34</f>
        <v>0.875</v>
      </c>
      <c r="G34" s="70">
        <f>1.96*(SQRT(((0.5^2)/E34)*((D34-E34)/(D34-1))))</f>
        <v>0.13999999999999999</v>
      </c>
      <c r="H34" s="67"/>
      <c r="I34" s="67"/>
      <c r="J34" s="67"/>
      <c r="K34" s="67"/>
      <c r="L34" s="67"/>
      <c r="M34" s="67"/>
      <c r="N34" s="67"/>
      <c r="O34" s="67"/>
    </row>
    <row r="35" spans="1:15" ht="15" customHeight="1" thickBot="1">
      <c r="B35" s="373" t="s">
        <v>251</v>
      </c>
      <c r="C35" s="374"/>
      <c r="D35" s="71">
        <f>SUM(D33:D34)</f>
        <v>82</v>
      </c>
      <c r="E35" s="72">
        <f>SUM(E33:E34)</f>
        <v>59</v>
      </c>
      <c r="F35" s="73">
        <f t="shared" ref="F35" si="0">E35/D35</f>
        <v>0.71951219512195119</v>
      </c>
      <c r="G35" s="74">
        <f t="shared" ref="G35" si="1">1.96*(SQRT(((0.5^2)/E35)*((D35-E35)/(D35-1))))</f>
        <v>6.7986311289137416E-2</v>
      </c>
    </row>
    <row r="36" spans="1:15" ht="15.75" customHeight="1"/>
  </sheetData>
  <mergeCells count="5">
    <mergeCell ref="B35:C35"/>
    <mergeCell ref="B2:O2"/>
    <mergeCell ref="B7:E7"/>
    <mergeCell ref="B11:M11"/>
    <mergeCell ref="B33:C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70"/>
  <sheetViews>
    <sheetView showGridLines="0" zoomScale="90" zoomScaleNormal="90" workbookViewId="0">
      <selection activeCell="A2" sqref="A2:XFD2"/>
    </sheetView>
  </sheetViews>
  <sheetFormatPr defaultColWidth="9.140625" defaultRowHeight="15"/>
  <cols>
    <col min="1" max="1" width="4.7109375" style="243" customWidth="1"/>
    <col min="2" max="16384" width="9.140625" style="243"/>
  </cols>
  <sheetData>
    <row r="2" spans="2:16" s="237" customFormat="1" ht="47.25" customHeight="1">
      <c r="B2" s="380" t="s">
        <v>307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</row>
    <row r="3" spans="2:16" s="237" customFormat="1" ht="18.75" customHeight="1"/>
    <row r="4" spans="2:16" s="237" customFormat="1" ht="18.75" customHeight="1"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8"/>
    </row>
    <row r="5" spans="2:16" s="237" customFormat="1" ht="33.75" customHeight="1">
      <c r="B5" s="318"/>
      <c r="C5" s="319"/>
      <c r="D5" s="319"/>
      <c r="E5" s="238"/>
      <c r="F5" s="238"/>
      <c r="G5" s="238"/>
      <c r="H5" s="238"/>
      <c r="I5" s="238"/>
      <c r="J5" s="238"/>
      <c r="K5" s="238"/>
    </row>
    <row r="6" spans="2:16" ht="31.5">
      <c r="H6" s="320"/>
    </row>
    <row r="7" spans="2:16" ht="33.75">
      <c r="B7" s="381" t="s">
        <v>392</v>
      </c>
      <c r="C7" s="381"/>
    </row>
    <row r="8" spans="2:16" ht="18" customHeight="1">
      <c r="B8" s="321"/>
      <c r="C8" s="321"/>
    </row>
    <row r="9" spans="2:16" s="305" customFormat="1" ht="15.75" customHeight="1">
      <c r="B9" s="322" t="s">
        <v>432</v>
      </c>
      <c r="C9" s="323"/>
      <c r="D9" s="323"/>
      <c r="E9" s="323"/>
      <c r="F9" s="324"/>
      <c r="I9" s="305" t="s">
        <v>393</v>
      </c>
    </row>
    <row r="10" spans="2:16" ht="15.75" customHeight="1">
      <c r="B10" s="325" t="s">
        <v>433</v>
      </c>
      <c r="C10" s="326"/>
      <c r="D10" s="326"/>
      <c r="E10" s="326"/>
      <c r="F10" s="327"/>
    </row>
    <row r="11" spans="2:16" ht="15.75" customHeight="1">
      <c r="B11" s="328" t="s">
        <v>394</v>
      </c>
      <c r="C11" s="329"/>
      <c r="D11" s="329"/>
      <c r="E11" s="329"/>
      <c r="F11" s="330"/>
    </row>
    <row r="15" spans="2:16" ht="15.75" thickBot="1">
      <c r="B15" s="331" t="s">
        <v>216</v>
      </c>
      <c r="C15" s="331"/>
      <c r="D15" s="331"/>
      <c r="E15" s="331"/>
      <c r="F15" s="331"/>
      <c r="G15" s="331"/>
      <c r="H15" s="331"/>
      <c r="I15" s="331"/>
      <c r="J15" s="331"/>
    </row>
    <row r="16" spans="2:16">
      <c r="C16" s="339" t="s">
        <v>434</v>
      </c>
    </row>
    <row r="17" spans="2:10">
      <c r="C17" s="243" t="s">
        <v>395</v>
      </c>
    </row>
    <row r="18" spans="2:10">
      <c r="C18" s="243" t="s">
        <v>396</v>
      </c>
    </row>
    <row r="20" spans="2:10" ht="15.75" thickBot="1">
      <c r="B20" s="331" t="s">
        <v>217</v>
      </c>
      <c r="C20" s="331"/>
      <c r="D20" s="331"/>
      <c r="E20" s="331"/>
      <c r="F20" s="331"/>
      <c r="G20" s="331"/>
      <c r="H20" s="331"/>
      <c r="I20" s="331"/>
      <c r="J20" s="331"/>
    </row>
    <row r="21" spans="2:10">
      <c r="B21" s="332" t="s">
        <v>397</v>
      </c>
    </row>
    <row r="23" spans="2:10">
      <c r="B23" s="333" t="s">
        <v>398</v>
      </c>
      <c r="C23" s="334"/>
      <c r="D23" s="334"/>
      <c r="E23" s="334"/>
      <c r="F23" s="335"/>
    </row>
    <row r="24" spans="2:10">
      <c r="C24" s="243" t="s">
        <v>399</v>
      </c>
    </row>
    <row r="25" spans="2:10">
      <c r="C25" s="243" t="s">
        <v>400</v>
      </c>
    </row>
    <row r="27" spans="2:10">
      <c r="B27" s="336" t="s">
        <v>401</v>
      </c>
      <c r="C27" s="337"/>
      <c r="D27" s="337"/>
      <c r="E27" s="337"/>
    </row>
    <row r="28" spans="2:10">
      <c r="C28" s="243" t="s">
        <v>402</v>
      </c>
    </row>
    <row r="29" spans="2:10">
      <c r="C29" s="243" t="s">
        <v>403</v>
      </c>
    </row>
    <row r="30" spans="2:10">
      <c r="C30" s="243" t="s">
        <v>404</v>
      </c>
    </row>
    <row r="31" spans="2:10">
      <c r="C31" s="243" t="s">
        <v>405</v>
      </c>
    </row>
    <row r="32" spans="2:10">
      <c r="C32" s="243" t="s">
        <v>406</v>
      </c>
    </row>
    <row r="33" spans="2:6">
      <c r="C33" s="243" t="s">
        <v>407</v>
      </c>
    </row>
    <row r="34" spans="2:6">
      <c r="C34" s="243" t="s">
        <v>408</v>
      </c>
    </row>
    <row r="35" spans="2:6">
      <c r="C35" s="243" t="s">
        <v>409</v>
      </c>
    </row>
    <row r="36" spans="2:6">
      <c r="C36" s="243" t="s">
        <v>410</v>
      </c>
    </row>
    <row r="37" spans="2:6">
      <c r="C37" s="243" t="s">
        <v>411</v>
      </c>
    </row>
    <row r="39" spans="2:6">
      <c r="B39" s="336" t="s">
        <v>412</v>
      </c>
      <c r="C39" s="337"/>
      <c r="D39" s="337"/>
      <c r="E39" s="337"/>
    </row>
    <row r="40" spans="2:6">
      <c r="B40" s="337"/>
      <c r="C40" s="337"/>
      <c r="D40" s="337"/>
      <c r="E40" s="337"/>
    </row>
    <row r="41" spans="2:6">
      <c r="B41" s="336" t="s">
        <v>413</v>
      </c>
      <c r="C41" s="337"/>
      <c r="D41" s="337"/>
      <c r="E41" s="337"/>
      <c r="F41" s="337"/>
    </row>
    <row r="42" spans="2:6">
      <c r="B42" s="336"/>
      <c r="C42" s="337"/>
      <c r="D42" s="337"/>
      <c r="E42" s="337"/>
      <c r="F42" s="337"/>
    </row>
    <row r="43" spans="2:6">
      <c r="B43" s="336" t="s">
        <v>414</v>
      </c>
      <c r="C43" s="337"/>
      <c r="D43" s="337"/>
      <c r="E43" s="337"/>
      <c r="F43" s="337"/>
    </row>
    <row r="44" spans="2:6">
      <c r="C44" s="243" t="s">
        <v>415</v>
      </c>
    </row>
    <row r="45" spans="2:6">
      <c r="C45" s="243" t="s">
        <v>416</v>
      </c>
    </row>
    <row r="46" spans="2:6">
      <c r="C46" s="243" t="s">
        <v>417</v>
      </c>
    </row>
    <row r="47" spans="2:6">
      <c r="C47" s="243" t="s">
        <v>418</v>
      </c>
    </row>
    <row r="49" spans="2:10" ht="15.75" thickBot="1">
      <c r="B49" s="331" t="s">
        <v>419</v>
      </c>
      <c r="C49" s="331"/>
      <c r="D49" s="331"/>
      <c r="E49" s="331"/>
      <c r="F49" s="331"/>
      <c r="G49" s="331"/>
      <c r="H49" s="331"/>
      <c r="I49" s="331"/>
      <c r="J49" s="331"/>
    </row>
    <row r="50" spans="2:10">
      <c r="B50" s="332" t="s">
        <v>420</v>
      </c>
    </row>
    <row r="52" spans="2:10">
      <c r="B52" s="336" t="s">
        <v>421</v>
      </c>
      <c r="C52" s="337"/>
      <c r="D52" s="337"/>
    </row>
    <row r="53" spans="2:10">
      <c r="B53" s="336"/>
      <c r="C53" s="243" t="s">
        <v>422</v>
      </c>
      <c r="D53" s="337"/>
    </row>
    <row r="54" spans="2:10">
      <c r="B54" s="336"/>
      <c r="C54" s="243" t="s">
        <v>423</v>
      </c>
      <c r="D54" s="337"/>
    </row>
    <row r="55" spans="2:10">
      <c r="B55" s="336"/>
      <c r="C55" s="243" t="s">
        <v>424</v>
      </c>
      <c r="D55" s="337"/>
    </row>
    <row r="56" spans="2:10">
      <c r="B56" s="336"/>
      <c r="C56" s="243" t="s">
        <v>425</v>
      </c>
      <c r="D56" s="337"/>
    </row>
    <row r="57" spans="2:10">
      <c r="B57" s="337"/>
      <c r="C57" s="337"/>
      <c r="D57" s="337"/>
    </row>
    <row r="58" spans="2:10">
      <c r="B58" s="336" t="s">
        <v>426</v>
      </c>
      <c r="C58" s="337"/>
      <c r="D58" s="337"/>
    </row>
    <row r="59" spans="2:10">
      <c r="B59" s="338"/>
    </row>
    <row r="60" spans="2:10" ht="15.75" thickBot="1">
      <c r="B60" s="331" t="s">
        <v>225</v>
      </c>
      <c r="C60" s="331"/>
      <c r="D60" s="331"/>
      <c r="E60" s="331"/>
      <c r="F60" s="331"/>
      <c r="G60" s="331"/>
      <c r="H60" s="331"/>
      <c r="I60" s="331"/>
      <c r="J60" s="331"/>
    </row>
    <row r="62" spans="2:10">
      <c r="C62" s="243" t="s">
        <v>427</v>
      </c>
    </row>
    <row r="63" spans="2:10">
      <c r="C63" s="243" t="s">
        <v>428</v>
      </c>
    </row>
    <row r="64" spans="2:10">
      <c r="C64" s="243" t="s">
        <v>429</v>
      </c>
    </row>
    <row r="66" spans="2:10" ht="15.75" thickBot="1">
      <c r="B66" s="331" t="s">
        <v>226</v>
      </c>
      <c r="C66" s="331"/>
      <c r="D66" s="331"/>
      <c r="E66" s="331"/>
      <c r="F66" s="331"/>
      <c r="G66" s="331"/>
      <c r="H66" s="331"/>
      <c r="I66" s="331"/>
      <c r="J66" s="331"/>
    </row>
    <row r="68" spans="2:10">
      <c r="C68" s="243" t="s">
        <v>430</v>
      </c>
    </row>
    <row r="69" spans="2:10">
      <c r="C69" s="243" t="s">
        <v>431</v>
      </c>
    </row>
    <row r="70" spans="2:10">
      <c r="C70" s="339"/>
    </row>
  </sheetData>
  <mergeCells count="2">
    <mergeCell ref="B2:P2"/>
    <mergeCell ref="B7:C7"/>
  </mergeCells>
  <pageMargins left="0.7" right="0.7" top="0.75" bottom="0.75" header="0.3" footer="0.3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23"/>
  <sheetViews>
    <sheetView showGridLines="0" workbookViewId="0">
      <selection activeCell="A2" sqref="A2"/>
    </sheetView>
  </sheetViews>
  <sheetFormatPr defaultRowHeight="15"/>
  <cols>
    <col min="1" max="16384" width="9.140625" style="243"/>
  </cols>
  <sheetData>
    <row r="2" spans="1:33" s="237" customFormat="1" ht="47.25" customHeight="1">
      <c r="B2" s="380" t="s">
        <v>307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</row>
    <row r="5" spans="1:33" ht="3.75" customHeight="1"/>
    <row r="6" spans="1:33" ht="33.75">
      <c r="A6" s="363" t="s">
        <v>439</v>
      </c>
      <c r="H6" s="335"/>
      <c r="I6" s="335"/>
      <c r="J6" s="364"/>
      <c r="K6" s="364"/>
      <c r="L6" s="364"/>
      <c r="M6" s="364"/>
      <c r="N6" s="364"/>
      <c r="O6" s="364"/>
      <c r="P6" s="364"/>
      <c r="Q6" s="364"/>
      <c r="R6" s="364"/>
    </row>
    <row r="7" spans="1:33">
      <c r="H7" s="335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</row>
    <row r="8" spans="1:33" ht="15" customHeight="1"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</row>
    <row r="9" spans="1:33" ht="15" customHeight="1">
      <c r="I9" s="364"/>
      <c r="J9" s="364"/>
      <c r="K9" s="364"/>
      <c r="L9" s="364"/>
      <c r="M9" s="364"/>
      <c r="N9" s="364"/>
      <c r="O9" s="382" t="s">
        <v>10</v>
      </c>
      <c r="P9" s="382"/>
      <c r="Q9" s="382"/>
      <c r="R9" s="382"/>
      <c r="S9" s="382"/>
      <c r="T9" s="382"/>
      <c r="U9" s="382"/>
      <c r="V9" s="382"/>
      <c r="W9" s="365"/>
      <c r="X9" s="366"/>
      <c r="Y9" s="366"/>
      <c r="Z9" s="366"/>
      <c r="AA9" s="366"/>
      <c r="AB9" s="366"/>
      <c r="AC9" s="366"/>
      <c r="AD9" s="366"/>
      <c r="AE9" s="366"/>
      <c r="AF9" s="366"/>
      <c r="AG9" s="366"/>
    </row>
    <row r="10" spans="1:33" ht="15" customHeight="1">
      <c r="I10" s="364"/>
      <c r="J10" s="364"/>
      <c r="K10" s="364"/>
      <c r="L10" s="364"/>
      <c r="M10" s="364"/>
      <c r="N10" s="364"/>
      <c r="O10" s="364"/>
      <c r="P10" s="364"/>
      <c r="Q10" s="364" t="s">
        <v>11</v>
      </c>
      <c r="R10" s="364"/>
      <c r="S10" s="364"/>
      <c r="T10" s="364"/>
      <c r="U10" s="364"/>
      <c r="V10" s="364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</row>
    <row r="11" spans="1:33" ht="15" customHeight="1"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4"/>
      <c r="AG11" s="364"/>
    </row>
    <row r="12" spans="1:33" ht="15" customHeight="1">
      <c r="I12" s="364"/>
      <c r="J12" s="364"/>
      <c r="K12" s="364"/>
      <c r="L12" s="364"/>
      <c r="M12" s="364"/>
      <c r="N12" s="364"/>
      <c r="O12" s="364"/>
      <c r="P12" s="364"/>
      <c r="Q12" s="364" t="s">
        <v>12</v>
      </c>
      <c r="R12" s="364" t="s">
        <v>13</v>
      </c>
      <c r="S12" s="364" t="s">
        <v>14</v>
      </c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4"/>
      <c r="AF12" s="364"/>
      <c r="AG12" s="364"/>
    </row>
    <row r="13" spans="1:33" ht="15" customHeight="1">
      <c r="I13" s="364"/>
      <c r="J13" s="364"/>
      <c r="K13" s="364"/>
      <c r="L13" s="364"/>
      <c r="M13" s="364"/>
      <c r="N13" s="364"/>
      <c r="O13" s="383"/>
      <c r="P13" s="367" t="s">
        <v>301</v>
      </c>
      <c r="Q13" s="368">
        <v>0.86538461538461531</v>
      </c>
      <c r="R13" s="368">
        <v>0.11538461538461538</v>
      </c>
      <c r="S13" s="368">
        <v>1.9230769230769232E-2</v>
      </c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4"/>
      <c r="AF13" s="364"/>
      <c r="AG13" s="364"/>
    </row>
    <row r="14" spans="1:33" ht="15" customHeight="1">
      <c r="I14" s="364"/>
      <c r="J14" s="364"/>
      <c r="K14" s="364"/>
      <c r="L14" s="364"/>
      <c r="M14" s="364"/>
      <c r="N14" s="364"/>
      <c r="O14" s="383"/>
      <c r="P14" s="367" t="s">
        <v>308</v>
      </c>
      <c r="Q14" s="368">
        <v>0.8571428571428571</v>
      </c>
      <c r="R14" s="368">
        <v>0.14285714285714288</v>
      </c>
      <c r="S14" s="368">
        <v>0</v>
      </c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4"/>
      <c r="AF14" s="364"/>
      <c r="AG14" s="364"/>
    </row>
    <row r="15" spans="1:33" ht="15" customHeight="1">
      <c r="I15" s="364"/>
      <c r="J15" s="364"/>
      <c r="K15" s="364"/>
      <c r="L15" s="364"/>
      <c r="M15" s="364"/>
      <c r="N15" s="364"/>
      <c r="O15" s="383"/>
      <c r="P15" s="367"/>
      <c r="Q15" s="369"/>
      <c r="R15" s="368"/>
      <c r="S15" s="369"/>
      <c r="T15" s="368"/>
      <c r="U15" s="369"/>
      <c r="V15" s="368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</row>
    <row r="16" spans="1:33" ht="15" customHeight="1">
      <c r="I16" s="364"/>
      <c r="J16" s="364"/>
      <c r="K16" s="364"/>
      <c r="L16" s="364"/>
      <c r="M16" s="364"/>
      <c r="N16" s="364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</row>
    <row r="17" spans="9:33" ht="15" customHeight="1">
      <c r="I17" s="364"/>
      <c r="J17" s="364"/>
      <c r="K17" s="364"/>
      <c r="L17" s="364"/>
      <c r="M17" s="364"/>
      <c r="N17" s="364"/>
      <c r="O17" s="364"/>
      <c r="P17" s="364"/>
      <c r="Q17" s="364" t="s">
        <v>53</v>
      </c>
      <c r="R17" s="364"/>
      <c r="S17" s="364"/>
      <c r="T17" s="364"/>
      <c r="U17" s="364"/>
      <c r="V17" s="364"/>
      <c r="W17" s="364"/>
      <c r="X17" s="364"/>
      <c r="Y17" s="364"/>
      <c r="Z17" s="364"/>
      <c r="AA17" s="365"/>
      <c r="AB17" s="366"/>
      <c r="AC17" s="366"/>
      <c r="AD17" s="366"/>
      <c r="AE17" s="366"/>
      <c r="AF17" s="366"/>
      <c r="AG17" s="366"/>
    </row>
    <row r="18" spans="9:33" ht="15" customHeight="1"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6"/>
      <c r="X18" s="366"/>
      <c r="Y18" s="366"/>
      <c r="Z18" s="366"/>
      <c r="AA18" s="366"/>
      <c r="AB18" s="366"/>
      <c r="AC18" s="366"/>
      <c r="AD18" s="364"/>
      <c r="AE18" s="364"/>
      <c r="AF18" s="364"/>
      <c r="AG18" s="364"/>
    </row>
    <row r="19" spans="9:33" ht="15" customHeight="1">
      <c r="I19" s="364"/>
      <c r="J19" s="364"/>
      <c r="K19" s="364"/>
      <c r="L19" s="364"/>
      <c r="M19" s="364"/>
      <c r="N19" s="364"/>
      <c r="O19" s="364"/>
      <c r="P19" s="364"/>
      <c r="Q19" s="364" t="s">
        <v>54</v>
      </c>
      <c r="R19" s="364" t="s">
        <v>55</v>
      </c>
      <c r="S19" s="364" t="s">
        <v>56</v>
      </c>
      <c r="T19" s="364" t="s">
        <v>57</v>
      </c>
      <c r="U19" s="364" t="s">
        <v>58</v>
      </c>
      <c r="V19" s="366"/>
      <c r="W19" s="366"/>
      <c r="X19" s="366"/>
      <c r="Y19" s="366"/>
      <c r="Z19" s="366"/>
      <c r="AA19" s="366"/>
      <c r="AB19" s="366"/>
      <c r="AC19" s="364"/>
      <c r="AD19" s="364"/>
      <c r="AE19" s="364"/>
      <c r="AF19" s="364"/>
      <c r="AG19" s="364"/>
    </row>
    <row r="20" spans="9:33" ht="15" customHeight="1">
      <c r="I20" s="364"/>
      <c r="J20" s="364"/>
      <c r="K20" s="364"/>
      <c r="L20" s="364"/>
      <c r="M20" s="364"/>
      <c r="N20" s="364"/>
      <c r="O20" s="383" t="s">
        <v>440</v>
      </c>
      <c r="P20" s="367" t="s">
        <v>301</v>
      </c>
      <c r="Q20" s="368">
        <v>0.80392156862745101</v>
      </c>
      <c r="R20" s="368">
        <v>7.8431372549019607E-2</v>
      </c>
      <c r="S20" s="368">
        <v>9.8039215686274522E-2</v>
      </c>
      <c r="T20" s="368">
        <v>1.9607843137254902E-2</v>
      </c>
      <c r="U20" s="368">
        <v>0</v>
      </c>
      <c r="V20" s="366"/>
      <c r="W20" s="366"/>
      <c r="X20" s="366"/>
      <c r="Y20" s="366"/>
      <c r="Z20" s="366"/>
      <c r="AA20" s="366"/>
      <c r="AB20" s="366"/>
      <c r="AC20" s="364"/>
      <c r="AD20" s="364"/>
      <c r="AE20" s="364"/>
      <c r="AF20" s="364"/>
      <c r="AG20" s="364"/>
    </row>
    <row r="21" spans="9:33" ht="15" customHeight="1">
      <c r="I21" s="364"/>
      <c r="J21" s="364"/>
      <c r="K21" s="364"/>
      <c r="L21" s="364"/>
      <c r="M21" s="364"/>
      <c r="N21" s="364"/>
      <c r="O21" s="383"/>
      <c r="P21" s="367" t="s">
        <v>308</v>
      </c>
      <c r="Q21" s="368">
        <v>0.57142857142857151</v>
      </c>
      <c r="R21" s="368">
        <v>0.42857142857142855</v>
      </c>
      <c r="S21" s="368">
        <v>0</v>
      </c>
      <c r="T21" s="368">
        <v>0</v>
      </c>
      <c r="U21" s="368">
        <v>0</v>
      </c>
      <c r="V21" s="366"/>
      <c r="W21" s="366"/>
      <c r="X21" s="366"/>
      <c r="Y21" s="366"/>
      <c r="Z21" s="366"/>
      <c r="AA21" s="366"/>
      <c r="AB21" s="366"/>
      <c r="AC21" s="364"/>
      <c r="AD21" s="364"/>
      <c r="AE21" s="364"/>
      <c r="AF21" s="364"/>
      <c r="AG21" s="364"/>
    </row>
    <row r="22" spans="9:33" ht="15" customHeight="1">
      <c r="I22" s="364"/>
      <c r="J22" s="364"/>
      <c r="K22" s="364"/>
      <c r="L22" s="364"/>
      <c r="M22" s="364"/>
      <c r="N22" s="364"/>
      <c r="O22" s="383"/>
      <c r="P22" s="367"/>
      <c r="Q22" s="369"/>
      <c r="R22" s="368"/>
      <c r="S22" s="369"/>
      <c r="T22" s="368"/>
      <c r="U22" s="369"/>
      <c r="V22" s="368"/>
      <c r="W22" s="369"/>
      <c r="X22" s="368"/>
      <c r="Y22" s="369"/>
      <c r="Z22" s="368"/>
      <c r="AA22" s="366"/>
      <c r="AB22" s="366"/>
      <c r="AC22" s="366"/>
      <c r="AD22" s="366"/>
      <c r="AE22" s="366"/>
      <c r="AF22" s="366"/>
      <c r="AG22" s="366"/>
    </row>
    <row r="23" spans="9:33" ht="15" customHeight="1">
      <c r="I23" s="364"/>
      <c r="J23" s="364"/>
      <c r="K23" s="364"/>
      <c r="L23" s="364"/>
      <c r="M23" s="364"/>
      <c r="N23" s="364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</row>
    <row r="24" spans="9:33" ht="15" customHeight="1"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</row>
    <row r="25" spans="9:33" ht="15" customHeight="1"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</row>
    <row r="26" spans="9:33" ht="15" customHeight="1"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</row>
    <row r="27" spans="9:33" ht="15" customHeight="1"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</row>
    <row r="28" spans="9:33" ht="15" customHeight="1">
      <c r="I28" s="364"/>
      <c r="J28" s="364"/>
      <c r="K28" s="364"/>
      <c r="L28" s="364"/>
      <c r="M28" s="364"/>
      <c r="N28" s="364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</row>
    <row r="29" spans="9:33" ht="15" customHeight="1">
      <c r="I29" s="364"/>
      <c r="J29" s="364"/>
      <c r="K29" s="364"/>
      <c r="L29" s="364"/>
      <c r="M29" s="364"/>
      <c r="N29" s="364"/>
      <c r="O29" s="384"/>
      <c r="P29" s="384"/>
      <c r="Q29" s="385" t="s">
        <v>48</v>
      </c>
      <c r="R29" s="385"/>
      <c r="S29" s="385"/>
      <c r="T29" s="385"/>
      <c r="U29" s="385"/>
      <c r="V29" s="385"/>
      <c r="W29" s="365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</row>
    <row r="30" spans="9:33" ht="15" customHeight="1">
      <c r="I30" s="364"/>
      <c r="J30" s="364"/>
      <c r="K30" s="364"/>
      <c r="L30" s="364"/>
      <c r="M30" s="364"/>
      <c r="N30" s="364"/>
      <c r="O30" s="384"/>
      <c r="P30" s="384"/>
      <c r="Q30" s="385" t="s">
        <v>49</v>
      </c>
      <c r="R30" s="385"/>
      <c r="S30" s="385" t="s">
        <v>50</v>
      </c>
      <c r="T30" s="385"/>
      <c r="U30" s="385" t="s">
        <v>51</v>
      </c>
      <c r="V30" s="385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</row>
    <row r="31" spans="9:33" ht="15" customHeight="1">
      <c r="I31" s="364"/>
      <c r="J31" s="364"/>
      <c r="K31" s="364"/>
      <c r="L31" s="364"/>
      <c r="M31" s="364"/>
      <c r="N31" s="364"/>
      <c r="O31" s="384"/>
      <c r="P31" s="384"/>
      <c r="Q31" s="370" t="s">
        <v>441</v>
      </c>
      <c r="R31" s="370" t="s">
        <v>442</v>
      </c>
      <c r="S31" s="370" t="s">
        <v>441</v>
      </c>
      <c r="T31" s="370" t="s">
        <v>442</v>
      </c>
      <c r="U31" s="370" t="s">
        <v>441</v>
      </c>
      <c r="V31" s="370" t="s">
        <v>442</v>
      </c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</row>
    <row r="32" spans="9:33" ht="15" customHeight="1">
      <c r="I32" s="364"/>
      <c r="J32" s="364"/>
      <c r="K32" s="364"/>
      <c r="L32" s="364"/>
      <c r="M32" s="364"/>
      <c r="N32" s="364"/>
      <c r="O32" s="383" t="s">
        <v>440</v>
      </c>
      <c r="P32" s="367" t="s">
        <v>301</v>
      </c>
      <c r="Q32" s="369">
        <v>27</v>
      </c>
      <c r="R32" s="368">
        <v>0.52941176470588236</v>
      </c>
      <c r="S32" s="369">
        <v>5</v>
      </c>
      <c r="T32" s="368">
        <v>9.8039215686274522E-2</v>
      </c>
      <c r="U32" s="369">
        <v>19</v>
      </c>
      <c r="V32" s="368">
        <v>0.37254901960784315</v>
      </c>
      <c r="W32" s="366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</row>
    <row r="33" spans="9:33" ht="15" customHeight="1">
      <c r="I33" s="364"/>
      <c r="J33" s="364"/>
      <c r="K33" s="364"/>
      <c r="L33" s="364"/>
      <c r="M33" s="364"/>
      <c r="N33" s="364"/>
      <c r="O33" s="383"/>
      <c r="P33" s="367" t="s">
        <v>308</v>
      </c>
      <c r="Q33" s="369">
        <v>2</v>
      </c>
      <c r="R33" s="368">
        <v>0.28571428571428575</v>
      </c>
      <c r="S33" s="369">
        <v>2</v>
      </c>
      <c r="T33" s="368">
        <v>0.28571428571428575</v>
      </c>
      <c r="U33" s="369">
        <v>3</v>
      </c>
      <c r="V33" s="368">
        <v>0.42857142857142855</v>
      </c>
      <c r="W33" s="366"/>
      <c r="X33" s="366"/>
      <c r="Y33" s="366"/>
      <c r="Z33" s="366"/>
      <c r="AA33" s="366"/>
      <c r="AB33" s="366"/>
      <c r="AC33" s="366"/>
      <c r="AD33" s="366"/>
      <c r="AE33" s="366"/>
      <c r="AF33" s="366"/>
      <c r="AG33" s="366"/>
    </row>
    <row r="34" spans="9:33" ht="15" customHeight="1">
      <c r="I34" s="364"/>
      <c r="J34" s="364"/>
      <c r="K34" s="364"/>
      <c r="L34" s="364"/>
      <c r="M34" s="364"/>
      <c r="N34" s="364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  <c r="AC34" s="366"/>
      <c r="AD34" s="366"/>
      <c r="AE34" s="366"/>
      <c r="AF34" s="366"/>
      <c r="AG34" s="366"/>
    </row>
    <row r="35" spans="9:33" ht="15" customHeight="1">
      <c r="I35" s="364"/>
      <c r="J35" s="364"/>
      <c r="K35" s="364"/>
      <c r="L35" s="364"/>
      <c r="M35" s="364"/>
      <c r="N35" s="364"/>
      <c r="O35" s="382" t="s">
        <v>443</v>
      </c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65"/>
      <c r="AD35" s="366"/>
      <c r="AE35" s="366"/>
      <c r="AF35" s="366"/>
      <c r="AG35" s="366"/>
    </row>
    <row r="36" spans="9:33" ht="15" customHeight="1"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6"/>
    </row>
    <row r="37" spans="9:33" ht="15" customHeight="1"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6"/>
    </row>
    <row r="38" spans="9:33" ht="15" customHeight="1"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  <c r="AE38" s="364"/>
      <c r="AF38" s="364"/>
      <c r="AG38" s="366"/>
    </row>
    <row r="39" spans="9:33" ht="15" customHeight="1"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6"/>
    </row>
    <row r="40" spans="9:33" ht="15" customHeight="1"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6"/>
    </row>
    <row r="41" spans="9:33" ht="15" customHeight="1"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364"/>
      <c r="Z41" s="364"/>
      <c r="AA41" s="364"/>
      <c r="AB41" s="364"/>
      <c r="AC41" s="364"/>
      <c r="AD41" s="364"/>
      <c r="AE41" s="364"/>
      <c r="AF41" s="364"/>
      <c r="AG41" s="366"/>
    </row>
    <row r="42" spans="9:33" ht="15" customHeight="1"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6"/>
    </row>
    <row r="43" spans="9:33" ht="15" customHeight="1"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64"/>
      <c r="AA43" s="364"/>
      <c r="AB43" s="364"/>
      <c r="AC43" s="364"/>
      <c r="AD43" s="364"/>
      <c r="AE43" s="364"/>
      <c r="AF43" s="364"/>
      <c r="AG43" s="365"/>
    </row>
    <row r="44" spans="9:33" ht="15" customHeight="1">
      <c r="I44" s="364"/>
      <c r="J44" s="364"/>
      <c r="K44" s="364"/>
      <c r="L44" s="364"/>
      <c r="M44" s="364"/>
      <c r="N44" s="364"/>
      <c r="O44" s="364"/>
      <c r="P44" s="364"/>
      <c r="Q44" s="364" t="s">
        <v>77</v>
      </c>
      <c r="R44" s="364"/>
      <c r="S44" s="364"/>
      <c r="T44" s="364"/>
      <c r="U44" s="364"/>
      <c r="V44" s="364"/>
      <c r="W44" s="364"/>
      <c r="X44" s="364"/>
      <c r="Y44" s="364"/>
      <c r="Z44" s="364"/>
      <c r="AA44" s="364"/>
      <c r="AB44" s="364"/>
      <c r="AC44" s="364"/>
      <c r="AD44" s="364"/>
      <c r="AE44" s="364"/>
      <c r="AF44" s="364"/>
      <c r="AG44" s="366"/>
    </row>
    <row r="45" spans="9:33" ht="15" customHeight="1"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6"/>
      <c r="V45" s="364"/>
      <c r="W45" s="364"/>
      <c r="X45" s="364"/>
      <c r="Y45" s="364"/>
      <c r="Z45" s="364"/>
      <c r="AA45" s="364"/>
      <c r="AB45" s="364"/>
      <c r="AC45" s="364"/>
      <c r="AD45" s="364"/>
      <c r="AE45" s="364"/>
      <c r="AF45" s="364"/>
      <c r="AG45" s="364"/>
    </row>
    <row r="46" spans="9:33" ht="15" customHeight="1">
      <c r="I46" s="364"/>
      <c r="J46" s="364"/>
      <c r="K46" s="364"/>
      <c r="L46" s="364"/>
      <c r="M46" s="364"/>
      <c r="N46" s="364"/>
      <c r="O46" s="364"/>
      <c r="P46" s="364"/>
      <c r="Q46" s="364" t="s">
        <v>84</v>
      </c>
      <c r="R46" s="364" t="s">
        <v>85</v>
      </c>
      <c r="S46" s="364"/>
      <c r="T46" s="364"/>
      <c r="U46" s="364"/>
      <c r="V46" s="364"/>
      <c r="W46" s="364"/>
      <c r="X46" s="364"/>
      <c r="Y46" s="364"/>
      <c r="Z46" s="364"/>
      <c r="AA46" s="364"/>
      <c r="AB46" s="364"/>
      <c r="AC46" s="364"/>
      <c r="AD46" s="364"/>
      <c r="AE46" s="364"/>
      <c r="AF46" s="364"/>
      <c r="AG46" s="364"/>
    </row>
    <row r="47" spans="9:33" ht="15" customHeight="1">
      <c r="I47" s="364"/>
      <c r="J47" s="364"/>
      <c r="K47" s="364"/>
      <c r="L47" s="364"/>
      <c r="M47" s="364"/>
      <c r="N47" s="364"/>
      <c r="O47" s="383" t="s">
        <v>440</v>
      </c>
      <c r="P47" s="367" t="s">
        <v>301</v>
      </c>
      <c r="Q47" s="368">
        <v>0.18604651162790697</v>
      </c>
      <c r="R47" s="368">
        <v>4.6511627906976744E-2</v>
      </c>
      <c r="S47" s="371">
        <v>0.23300000000000001</v>
      </c>
      <c r="T47" s="364"/>
      <c r="U47" s="364"/>
      <c r="V47" s="364"/>
      <c r="W47" s="364"/>
      <c r="X47" s="364"/>
      <c r="Y47" s="364"/>
      <c r="Z47" s="364"/>
      <c r="AA47" s="364"/>
      <c r="AB47" s="364"/>
      <c r="AC47" s="364"/>
      <c r="AD47" s="364"/>
      <c r="AE47" s="364"/>
      <c r="AF47" s="364"/>
      <c r="AG47" s="364"/>
    </row>
    <row r="48" spans="9:33" ht="15" customHeight="1">
      <c r="I48" s="364"/>
      <c r="J48" s="364"/>
      <c r="K48" s="364"/>
      <c r="L48" s="364"/>
      <c r="M48" s="364"/>
      <c r="N48" s="364"/>
      <c r="O48" s="383"/>
      <c r="P48" s="367" t="s">
        <v>308</v>
      </c>
      <c r="Q48" s="368">
        <v>0.42857142857142855</v>
      </c>
      <c r="R48" s="368">
        <v>0.14285714285714288</v>
      </c>
      <c r="S48" s="371">
        <v>0.57099999999999995</v>
      </c>
      <c r="T48" s="364"/>
      <c r="U48" s="364"/>
      <c r="V48" s="364"/>
      <c r="W48" s="364"/>
      <c r="X48" s="364"/>
      <c r="Y48" s="364"/>
      <c r="Z48" s="364"/>
      <c r="AA48" s="364"/>
      <c r="AB48" s="364"/>
      <c r="AC48" s="364"/>
      <c r="AD48" s="364"/>
      <c r="AE48" s="364"/>
      <c r="AF48" s="364"/>
      <c r="AG48" s="364"/>
    </row>
    <row r="49" spans="9:33" ht="15" customHeight="1">
      <c r="I49" s="364"/>
      <c r="J49" s="364"/>
      <c r="K49" s="364"/>
      <c r="L49" s="364"/>
      <c r="M49" s="364"/>
      <c r="N49" s="364"/>
      <c r="O49" s="383"/>
      <c r="P49" s="367"/>
      <c r="Q49" s="369"/>
      <c r="R49" s="368"/>
      <c r="S49" s="369"/>
      <c r="T49" s="368"/>
      <c r="U49" s="366"/>
      <c r="V49" s="364"/>
      <c r="W49" s="364"/>
      <c r="X49" s="364"/>
      <c r="Y49" s="364"/>
      <c r="Z49" s="364"/>
      <c r="AA49" s="364"/>
      <c r="AB49" s="364"/>
      <c r="AC49" s="364"/>
      <c r="AD49" s="364"/>
      <c r="AE49" s="364"/>
      <c r="AF49" s="364"/>
      <c r="AG49" s="364"/>
    </row>
    <row r="50" spans="9:33" ht="15" customHeight="1">
      <c r="I50" s="364"/>
      <c r="J50" s="364"/>
      <c r="K50" s="364"/>
      <c r="L50" s="364"/>
      <c r="M50" s="364"/>
      <c r="N50" s="364"/>
      <c r="O50" s="364"/>
      <c r="P50" s="364"/>
      <c r="Q50" s="364"/>
      <c r="R50" s="364"/>
      <c r="S50" s="364"/>
      <c r="T50" s="364"/>
      <c r="U50" s="364"/>
      <c r="V50" s="364"/>
      <c r="W50" s="364"/>
      <c r="X50" s="364"/>
      <c r="Y50" s="364"/>
      <c r="Z50" s="364"/>
      <c r="AA50" s="364"/>
      <c r="AB50" s="364"/>
      <c r="AC50" s="364"/>
      <c r="AD50" s="364"/>
      <c r="AE50" s="364"/>
      <c r="AF50" s="364"/>
      <c r="AG50" s="364"/>
    </row>
    <row r="51" spans="9:33" ht="15" customHeight="1"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4"/>
      <c r="T51" s="364"/>
      <c r="U51" s="364"/>
      <c r="V51" s="364"/>
      <c r="W51" s="364"/>
      <c r="X51" s="364"/>
      <c r="Y51" s="364"/>
      <c r="Z51" s="364"/>
      <c r="AA51" s="364"/>
      <c r="AB51" s="364"/>
      <c r="AC51" s="364"/>
      <c r="AD51" s="364"/>
      <c r="AE51" s="364"/>
      <c r="AF51" s="364"/>
      <c r="AG51" s="364"/>
    </row>
    <row r="52" spans="9:33" ht="15" customHeight="1">
      <c r="I52" s="364"/>
      <c r="J52" s="364"/>
      <c r="K52" s="364"/>
      <c r="L52" s="364"/>
      <c r="M52" s="364"/>
      <c r="N52" s="364"/>
      <c r="O52" s="384"/>
      <c r="P52" s="384"/>
      <c r="Q52" s="370" t="s">
        <v>444</v>
      </c>
      <c r="R52" s="365"/>
      <c r="S52" s="366"/>
      <c r="T52" s="364"/>
      <c r="U52" s="364"/>
      <c r="V52" s="364"/>
      <c r="W52" s="364"/>
      <c r="X52" s="364"/>
      <c r="Y52" s="364"/>
      <c r="Z52" s="364"/>
      <c r="AA52" s="364"/>
      <c r="AB52" s="364"/>
      <c r="AC52" s="364"/>
      <c r="AD52" s="364"/>
      <c r="AE52" s="364"/>
      <c r="AF52" s="364"/>
      <c r="AG52" s="364"/>
    </row>
    <row r="53" spans="9:33" ht="15" customHeight="1">
      <c r="I53" s="364"/>
      <c r="J53" s="364"/>
      <c r="K53" s="364"/>
      <c r="L53" s="364"/>
      <c r="M53" s="364"/>
      <c r="N53" s="364"/>
      <c r="O53" s="384"/>
      <c r="P53" s="384"/>
      <c r="Q53" s="370" t="s">
        <v>445</v>
      </c>
      <c r="R53" s="366"/>
      <c r="S53" s="366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4"/>
    </row>
    <row r="54" spans="9:33" ht="15" customHeight="1">
      <c r="I54" s="364"/>
      <c r="J54" s="364"/>
      <c r="K54" s="364"/>
      <c r="L54" s="364"/>
      <c r="M54" s="364"/>
      <c r="N54" s="364"/>
      <c r="O54" s="383" t="s">
        <v>440</v>
      </c>
      <c r="P54" s="367" t="s">
        <v>301</v>
      </c>
      <c r="Q54" s="372">
        <v>4.6086956521739122</v>
      </c>
      <c r="R54" s="366"/>
      <c r="S54" s="366"/>
      <c r="T54" s="364"/>
      <c r="U54" s="364"/>
      <c r="V54" s="364"/>
      <c r="W54" s="364"/>
      <c r="X54" s="364"/>
      <c r="Y54" s="364"/>
      <c r="Z54" s="364"/>
      <c r="AA54" s="364"/>
      <c r="AB54" s="364"/>
      <c r="AC54" s="364"/>
      <c r="AD54" s="364"/>
      <c r="AE54" s="364"/>
      <c r="AF54" s="364"/>
      <c r="AG54" s="364"/>
    </row>
    <row r="55" spans="9:33" ht="15" customHeight="1">
      <c r="I55" s="364"/>
      <c r="J55" s="364"/>
      <c r="K55" s="364"/>
      <c r="L55" s="364"/>
      <c r="M55" s="364"/>
      <c r="N55" s="364"/>
      <c r="O55" s="383"/>
      <c r="P55" s="367" t="s">
        <v>308</v>
      </c>
      <c r="Q55" s="372">
        <v>4.75</v>
      </c>
      <c r="R55" s="366"/>
      <c r="S55" s="366"/>
      <c r="T55" s="364"/>
      <c r="U55" s="364"/>
      <c r="V55" s="364"/>
      <c r="W55" s="364"/>
      <c r="X55" s="364"/>
      <c r="Y55" s="364"/>
      <c r="Z55" s="364"/>
      <c r="AA55" s="364"/>
      <c r="AB55" s="364"/>
      <c r="AC55" s="364"/>
      <c r="AD55" s="364"/>
      <c r="AE55" s="364"/>
      <c r="AF55" s="364"/>
      <c r="AG55" s="364"/>
    </row>
    <row r="56" spans="9:33" ht="15" customHeight="1"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364"/>
      <c r="AA56" s="364"/>
      <c r="AB56" s="364"/>
      <c r="AC56" s="364"/>
      <c r="AD56" s="364"/>
      <c r="AE56" s="364"/>
      <c r="AF56" s="364"/>
      <c r="AG56" s="364"/>
    </row>
    <row r="57" spans="9:33" ht="15" customHeight="1"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4"/>
      <c r="T57" s="364"/>
      <c r="U57" s="364"/>
      <c r="V57" s="364"/>
      <c r="W57" s="364"/>
      <c r="X57" s="364"/>
      <c r="Y57" s="364"/>
      <c r="Z57" s="364"/>
      <c r="AA57" s="364"/>
      <c r="AB57" s="364"/>
      <c r="AC57" s="364"/>
      <c r="AD57" s="364"/>
      <c r="AE57" s="364"/>
      <c r="AF57" s="364"/>
      <c r="AG57" s="364"/>
    </row>
    <row r="58" spans="9:33" ht="15" customHeight="1">
      <c r="I58" s="364"/>
      <c r="J58" s="364"/>
      <c r="K58" s="364"/>
      <c r="L58" s="364"/>
      <c r="M58" s="364"/>
      <c r="N58" s="364"/>
      <c r="O58" s="364"/>
      <c r="P58" s="364"/>
      <c r="Q58" s="364"/>
      <c r="R58" s="364"/>
      <c r="S58" s="364"/>
      <c r="T58" s="364"/>
      <c r="U58" s="364"/>
      <c r="V58" s="364"/>
      <c r="W58" s="364"/>
      <c r="X58" s="364"/>
      <c r="Y58" s="364"/>
      <c r="Z58" s="364"/>
      <c r="AA58" s="364"/>
      <c r="AB58" s="364"/>
      <c r="AC58" s="364"/>
      <c r="AD58" s="366"/>
      <c r="AE58" s="366"/>
      <c r="AF58" s="366"/>
      <c r="AG58" s="366"/>
    </row>
    <row r="59" spans="9:33" ht="15" customHeight="1">
      <c r="I59" s="364"/>
      <c r="J59" s="364"/>
      <c r="K59" s="364"/>
      <c r="L59" s="364"/>
      <c r="M59" s="364"/>
      <c r="N59" s="364"/>
      <c r="O59" s="364"/>
      <c r="P59" s="364"/>
      <c r="Q59" s="364"/>
      <c r="R59" s="364"/>
      <c r="S59" s="364"/>
      <c r="T59" s="364"/>
      <c r="U59" s="364"/>
      <c r="V59" s="366"/>
      <c r="W59" s="366"/>
      <c r="X59" s="366"/>
      <c r="Y59" s="366"/>
      <c r="Z59" s="364"/>
      <c r="AA59" s="364"/>
      <c r="AB59" s="364"/>
      <c r="AC59" s="364"/>
      <c r="AD59" s="364"/>
      <c r="AE59" s="364"/>
      <c r="AF59" s="364"/>
      <c r="AG59" s="364"/>
    </row>
    <row r="60" spans="9:33" ht="15" customHeight="1">
      <c r="I60" s="364"/>
      <c r="J60" s="364"/>
      <c r="K60" s="364"/>
      <c r="L60" s="364"/>
      <c r="M60" s="364"/>
      <c r="N60" s="364"/>
      <c r="O60" s="364"/>
      <c r="P60" s="364"/>
      <c r="Q60" s="364"/>
      <c r="R60" s="364" t="s">
        <v>264</v>
      </c>
      <c r="S60" s="364" t="s">
        <v>265</v>
      </c>
      <c r="T60" s="364"/>
      <c r="U60" s="364"/>
      <c r="V60" s="366"/>
      <c r="W60" s="366"/>
      <c r="X60" s="366"/>
      <c r="Y60" s="366"/>
      <c r="Z60" s="364"/>
      <c r="AA60" s="364"/>
      <c r="AB60" s="364"/>
      <c r="AC60" s="364"/>
      <c r="AD60" s="364"/>
      <c r="AE60" s="364"/>
      <c r="AF60" s="364"/>
      <c r="AG60" s="364"/>
    </row>
    <row r="61" spans="9:33" ht="15" customHeight="1">
      <c r="I61" s="364"/>
      <c r="J61" s="364"/>
      <c r="K61" s="364"/>
      <c r="L61" s="364"/>
      <c r="M61" s="364"/>
      <c r="N61" s="364"/>
      <c r="O61" s="364"/>
      <c r="P61" s="383" t="s">
        <v>440</v>
      </c>
      <c r="Q61" s="367" t="s">
        <v>301</v>
      </c>
      <c r="R61" s="368">
        <v>0.75</v>
      </c>
      <c r="S61" s="368">
        <v>0.67307692307692302</v>
      </c>
      <c r="T61" s="369"/>
      <c r="U61" s="368"/>
      <c r="V61" s="366"/>
      <c r="W61" s="366"/>
      <c r="X61" s="366"/>
      <c r="Y61" s="366"/>
      <c r="Z61" s="364"/>
      <c r="AA61" s="364"/>
      <c r="AB61" s="364"/>
      <c r="AC61" s="364"/>
      <c r="AD61" s="364"/>
      <c r="AE61" s="364"/>
      <c r="AF61" s="364"/>
      <c r="AG61" s="364"/>
    </row>
    <row r="62" spans="9:33" ht="15" customHeight="1">
      <c r="I62" s="364"/>
      <c r="J62" s="364"/>
      <c r="K62" s="364"/>
      <c r="L62" s="364"/>
      <c r="M62" s="364"/>
      <c r="N62" s="364"/>
      <c r="O62" s="364"/>
      <c r="P62" s="383"/>
      <c r="Q62" s="367" t="s">
        <v>308</v>
      </c>
      <c r="R62" s="368">
        <v>0.7142857142857143</v>
      </c>
      <c r="S62" s="368">
        <v>0.8571428571428571</v>
      </c>
      <c r="T62" s="369"/>
      <c r="U62" s="368"/>
      <c r="V62" s="366"/>
      <c r="W62" s="366"/>
      <c r="X62" s="366"/>
      <c r="Y62" s="366"/>
      <c r="Z62" s="364"/>
      <c r="AA62" s="364"/>
      <c r="AB62" s="364"/>
      <c r="AC62" s="364"/>
      <c r="AD62" s="364"/>
      <c r="AE62" s="364"/>
      <c r="AF62" s="364"/>
      <c r="AG62" s="364"/>
    </row>
    <row r="63" spans="9:33" ht="15" customHeight="1">
      <c r="I63" s="364"/>
      <c r="J63" s="364"/>
      <c r="K63" s="364"/>
      <c r="L63" s="364"/>
      <c r="M63" s="364"/>
      <c r="N63" s="364"/>
      <c r="O63" s="364"/>
      <c r="P63" s="383"/>
      <c r="Q63" s="367"/>
      <c r="R63" s="369"/>
      <c r="S63" s="368"/>
      <c r="T63" s="369"/>
      <c r="U63" s="368"/>
      <c r="V63" s="369"/>
      <c r="W63" s="368"/>
      <c r="X63" s="369"/>
      <c r="Y63" s="368"/>
      <c r="Z63" s="369"/>
      <c r="AA63" s="368"/>
      <c r="AB63" s="369"/>
      <c r="AC63" s="368"/>
      <c r="AD63" s="366"/>
      <c r="AE63" s="366"/>
      <c r="AF63" s="366"/>
      <c r="AG63" s="366"/>
    </row>
    <row r="64" spans="9:33" ht="15" customHeight="1">
      <c r="I64" s="364"/>
      <c r="J64" s="364"/>
      <c r="K64" s="364"/>
      <c r="L64" s="364"/>
      <c r="M64" s="364"/>
      <c r="N64" s="364"/>
      <c r="O64" s="364"/>
      <c r="P64" s="366"/>
      <c r="Q64" s="366"/>
      <c r="R64" s="366"/>
      <c r="S64" s="366"/>
      <c r="T64" s="366"/>
      <c r="U64" s="366"/>
      <c r="V64" s="366"/>
      <c r="W64" s="366"/>
      <c r="X64" s="366"/>
      <c r="Y64" s="366"/>
      <c r="Z64" s="366"/>
      <c r="AA64" s="366"/>
      <c r="AB64" s="366"/>
      <c r="AC64" s="366"/>
      <c r="AD64" s="366"/>
      <c r="AE64" s="366"/>
      <c r="AF64" s="366"/>
      <c r="AG64" s="366"/>
    </row>
    <row r="65" spans="9:33" ht="15" customHeight="1">
      <c r="I65" s="364"/>
      <c r="J65" s="364"/>
      <c r="K65" s="364"/>
      <c r="L65" s="364"/>
      <c r="M65" s="364"/>
      <c r="N65" s="364"/>
      <c r="O65" s="364"/>
      <c r="P65" s="382" t="s">
        <v>76</v>
      </c>
      <c r="Q65" s="382"/>
      <c r="R65" s="382"/>
      <c r="S65" s="382"/>
      <c r="T65" s="382"/>
      <c r="U65" s="382"/>
      <c r="V65" s="382"/>
      <c r="W65" s="382"/>
      <c r="X65" s="382"/>
      <c r="Y65" s="382"/>
      <c r="Z65" s="382"/>
      <c r="AA65" s="382"/>
      <c r="AB65" s="382"/>
      <c r="AC65" s="382"/>
      <c r="AD65" s="382"/>
      <c r="AE65" s="382"/>
      <c r="AF65" s="382"/>
      <c r="AG65" s="382"/>
    </row>
    <row r="66" spans="9:33" ht="15" customHeight="1"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  <c r="X66" s="364"/>
      <c r="Y66" s="364"/>
      <c r="Z66" s="364"/>
      <c r="AA66" s="364"/>
      <c r="AB66" s="364"/>
      <c r="AC66" s="364"/>
      <c r="AD66" s="364"/>
      <c r="AE66" s="364"/>
      <c r="AF66" s="364"/>
      <c r="AG66" s="364"/>
    </row>
    <row r="67" spans="9:33" ht="15" customHeight="1"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364"/>
      <c r="V67" s="364"/>
      <c r="W67" s="364"/>
      <c r="X67" s="364"/>
      <c r="Y67" s="364"/>
      <c r="Z67" s="364"/>
      <c r="AA67" s="364"/>
      <c r="AB67" s="364"/>
      <c r="AC67" s="364"/>
      <c r="AD67" s="364"/>
      <c r="AE67" s="364"/>
      <c r="AF67" s="364"/>
      <c r="AG67" s="364"/>
    </row>
    <row r="68" spans="9:33" ht="15" customHeight="1"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364"/>
      <c r="V68" s="364"/>
      <c r="W68" s="364"/>
      <c r="X68" s="364"/>
      <c r="Y68" s="364"/>
      <c r="Z68" s="364"/>
      <c r="AA68" s="364"/>
      <c r="AB68" s="364"/>
      <c r="AC68" s="364"/>
      <c r="AD68" s="364"/>
      <c r="AE68" s="364"/>
      <c r="AF68" s="364"/>
      <c r="AG68" s="364"/>
    </row>
    <row r="69" spans="9:33" ht="15" customHeight="1">
      <c r="I69" s="364"/>
      <c r="J69" s="364"/>
      <c r="K69" s="364"/>
      <c r="L69" s="364"/>
      <c r="M69" s="364"/>
      <c r="N69" s="364"/>
      <c r="O69" s="364"/>
      <c r="P69" s="364"/>
      <c r="Q69" s="364"/>
      <c r="R69" s="364"/>
      <c r="S69" s="364"/>
      <c r="T69" s="364"/>
      <c r="U69" s="364"/>
      <c r="V69" s="364"/>
      <c r="W69" s="364"/>
      <c r="X69" s="364"/>
      <c r="Y69" s="364"/>
      <c r="Z69" s="364"/>
      <c r="AA69" s="364"/>
      <c r="AB69" s="364"/>
      <c r="AC69" s="364"/>
      <c r="AD69" s="364"/>
      <c r="AE69" s="364"/>
      <c r="AF69" s="364"/>
      <c r="AG69" s="364"/>
    </row>
    <row r="70" spans="9:33" ht="15" customHeight="1">
      <c r="I70" s="364"/>
      <c r="J70" s="364"/>
      <c r="K70" s="364"/>
      <c r="L70" s="364"/>
      <c r="M70" s="364"/>
      <c r="N70" s="364"/>
      <c r="O70" s="364"/>
      <c r="P70" s="364"/>
      <c r="Q70" s="364"/>
      <c r="R70" s="364"/>
      <c r="S70" s="364"/>
      <c r="T70" s="364"/>
      <c r="U70" s="364"/>
      <c r="V70" s="364"/>
      <c r="W70" s="364"/>
      <c r="X70" s="364"/>
      <c r="Y70" s="364"/>
      <c r="Z70" s="364"/>
      <c r="AA70" s="364"/>
      <c r="AB70" s="364"/>
      <c r="AC70" s="364"/>
      <c r="AD70" s="364"/>
      <c r="AE70" s="364"/>
      <c r="AF70" s="364"/>
      <c r="AG70" s="364"/>
    </row>
    <row r="71" spans="9:33" ht="15" customHeight="1">
      <c r="I71" s="364"/>
      <c r="J71" s="364"/>
      <c r="K71" s="364"/>
      <c r="L71" s="364"/>
      <c r="M71" s="364"/>
      <c r="N71" s="364"/>
      <c r="O71" s="364"/>
      <c r="P71" s="364"/>
      <c r="Q71" s="364"/>
      <c r="R71" s="364"/>
      <c r="S71" s="364"/>
      <c r="T71" s="364"/>
      <c r="U71" s="364"/>
      <c r="V71" s="364"/>
      <c r="W71" s="364"/>
      <c r="X71" s="364"/>
      <c r="Y71" s="364"/>
      <c r="Z71" s="364"/>
      <c r="AA71" s="364"/>
      <c r="AB71" s="364"/>
      <c r="AC71" s="364"/>
      <c r="AD71" s="364"/>
      <c r="AE71" s="364"/>
      <c r="AF71" s="364"/>
      <c r="AG71" s="364"/>
    </row>
    <row r="72" spans="9:33" ht="15" customHeight="1">
      <c r="I72" s="364"/>
      <c r="J72" s="364"/>
      <c r="K72" s="364"/>
      <c r="L72" s="364"/>
      <c r="M72" s="364"/>
      <c r="N72" s="364"/>
      <c r="O72" s="364"/>
      <c r="P72" s="364"/>
      <c r="Q72" s="364"/>
      <c r="R72" s="364"/>
      <c r="S72" s="364"/>
      <c r="T72" s="364"/>
      <c r="U72" s="364"/>
      <c r="V72" s="364"/>
      <c r="W72" s="364"/>
      <c r="X72" s="364"/>
      <c r="Y72" s="364"/>
      <c r="Z72" s="364"/>
      <c r="AA72" s="364"/>
      <c r="AB72" s="364"/>
      <c r="AC72" s="364"/>
      <c r="AD72" s="364"/>
      <c r="AE72" s="364"/>
      <c r="AF72" s="364"/>
      <c r="AG72" s="364"/>
    </row>
    <row r="73" spans="9:33" ht="15" customHeight="1">
      <c r="I73" s="364"/>
      <c r="J73" s="364"/>
      <c r="K73" s="364"/>
      <c r="L73" s="364"/>
      <c r="M73" s="364"/>
      <c r="N73" s="364"/>
      <c r="O73" s="364"/>
      <c r="P73" s="364"/>
      <c r="Q73" s="364"/>
      <c r="R73" s="364"/>
      <c r="S73" s="364"/>
      <c r="T73" s="364"/>
      <c r="U73" s="364"/>
      <c r="V73" s="364"/>
      <c r="W73" s="364"/>
      <c r="X73" s="364"/>
      <c r="Y73" s="364"/>
      <c r="Z73" s="364"/>
      <c r="AA73" s="364"/>
      <c r="AB73" s="364"/>
      <c r="AC73" s="364"/>
      <c r="AD73" s="364"/>
      <c r="AE73" s="364"/>
      <c r="AF73" s="364"/>
      <c r="AG73" s="364"/>
    </row>
    <row r="74" spans="9:33" ht="15" customHeight="1">
      <c r="I74" s="364"/>
      <c r="J74" s="364"/>
      <c r="K74" s="364"/>
      <c r="L74" s="364"/>
      <c r="M74" s="364"/>
      <c r="N74" s="364"/>
      <c r="O74" s="364"/>
      <c r="P74" s="364"/>
      <c r="Q74" s="364"/>
      <c r="R74" s="364"/>
      <c r="S74" s="364"/>
      <c r="T74" s="364"/>
      <c r="U74" s="364"/>
      <c r="V74" s="364"/>
      <c r="W74" s="364"/>
      <c r="X74" s="364"/>
      <c r="Y74" s="364"/>
      <c r="Z74" s="364"/>
      <c r="AA74" s="364"/>
      <c r="AB74" s="364"/>
      <c r="AC74" s="364"/>
      <c r="AD74" s="364"/>
      <c r="AE74" s="364"/>
      <c r="AF74" s="364"/>
      <c r="AG74" s="364"/>
    </row>
    <row r="75" spans="9:33" ht="15" customHeight="1">
      <c r="I75" s="364"/>
      <c r="J75" s="364"/>
      <c r="K75" s="364"/>
      <c r="L75" s="364"/>
      <c r="M75" s="364"/>
      <c r="N75" s="364"/>
      <c r="O75" s="364"/>
      <c r="P75" s="364"/>
      <c r="Q75" s="364"/>
      <c r="R75" s="364"/>
      <c r="S75" s="364"/>
      <c r="T75" s="364"/>
      <c r="U75" s="364"/>
      <c r="V75" s="364"/>
      <c r="W75" s="364"/>
      <c r="X75" s="364"/>
      <c r="Y75" s="364"/>
      <c r="Z75" s="364"/>
      <c r="AA75" s="364"/>
      <c r="AB75" s="364"/>
      <c r="AC75" s="364"/>
      <c r="AD75" s="364"/>
      <c r="AE75" s="364"/>
      <c r="AF75" s="364"/>
      <c r="AG75" s="364"/>
    </row>
    <row r="76" spans="9:33" ht="15" customHeight="1">
      <c r="I76" s="364"/>
      <c r="J76" s="364"/>
      <c r="K76" s="364"/>
      <c r="L76" s="364"/>
      <c r="M76" s="364"/>
      <c r="N76" s="364"/>
      <c r="O76" s="364"/>
      <c r="P76" s="364"/>
      <c r="Q76" s="364"/>
      <c r="R76" s="364"/>
      <c r="S76" s="364"/>
      <c r="T76" s="364"/>
      <c r="U76" s="364"/>
      <c r="V76" s="364"/>
      <c r="W76" s="364"/>
      <c r="X76" s="364"/>
      <c r="Y76" s="364"/>
      <c r="Z76" s="364"/>
      <c r="AA76" s="364"/>
      <c r="AB76" s="364"/>
      <c r="AC76" s="364"/>
      <c r="AD76" s="364"/>
      <c r="AE76" s="364"/>
      <c r="AF76" s="364"/>
      <c r="AG76" s="364"/>
    </row>
    <row r="77" spans="9:33" ht="15" customHeight="1">
      <c r="I77" s="364"/>
      <c r="J77" s="364"/>
      <c r="K77" s="364"/>
      <c r="L77" s="364"/>
      <c r="M77" s="364"/>
      <c r="N77" s="364"/>
      <c r="O77" s="364"/>
      <c r="P77" s="364"/>
      <c r="Q77" s="364"/>
      <c r="R77" s="364"/>
      <c r="S77" s="364"/>
      <c r="T77" s="364"/>
      <c r="U77" s="364"/>
      <c r="V77" s="364"/>
      <c r="W77" s="364"/>
      <c r="X77" s="364"/>
      <c r="Y77" s="364"/>
      <c r="Z77" s="364"/>
      <c r="AA77" s="364"/>
      <c r="AB77" s="364"/>
      <c r="AC77" s="364"/>
      <c r="AD77" s="364"/>
      <c r="AE77" s="364"/>
      <c r="AF77" s="364"/>
      <c r="AG77" s="364"/>
    </row>
    <row r="78" spans="9:33" ht="15" customHeight="1">
      <c r="I78" s="364"/>
      <c r="J78" s="364"/>
      <c r="K78" s="364"/>
      <c r="L78" s="364"/>
      <c r="M78" s="364"/>
      <c r="N78" s="364"/>
      <c r="O78" s="364"/>
      <c r="P78" s="364"/>
      <c r="Q78" s="364"/>
      <c r="R78" s="364"/>
      <c r="S78" s="364"/>
      <c r="T78" s="364"/>
      <c r="U78" s="364"/>
      <c r="V78" s="364"/>
      <c r="W78" s="364"/>
      <c r="X78" s="364"/>
      <c r="Y78" s="364"/>
      <c r="Z78" s="364"/>
      <c r="AA78" s="364"/>
      <c r="AB78" s="364"/>
      <c r="AC78" s="364"/>
      <c r="AD78" s="364"/>
      <c r="AE78" s="364"/>
      <c r="AF78" s="364"/>
      <c r="AG78" s="364"/>
    </row>
    <row r="79" spans="9:33" ht="15" customHeight="1">
      <c r="I79" s="364"/>
      <c r="J79" s="364"/>
      <c r="K79" s="364"/>
      <c r="L79" s="364"/>
      <c r="M79" s="364"/>
      <c r="N79" s="364"/>
      <c r="O79" s="364"/>
      <c r="P79" s="364"/>
      <c r="Q79" s="364"/>
      <c r="R79" s="364"/>
      <c r="S79" s="364"/>
      <c r="T79" s="364"/>
      <c r="U79" s="364"/>
      <c r="V79" s="364"/>
      <c r="W79" s="364"/>
      <c r="X79" s="364"/>
      <c r="Y79" s="364"/>
      <c r="Z79" s="364"/>
      <c r="AA79" s="364"/>
      <c r="AB79" s="364"/>
      <c r="AC79" s="364"/>
      <c r="AD79" s="364"/>
      <c r="AE79" s="364"/>
      <c r="AF79" s="364"/>
      <c r="AG79" s="364"/>
    </row>
    <row r="80" spans="9:33" ht="15" customHeight="1">
      <c r="I80" s="364"/>
      <c r="J80" s="364"/>
      <c r="K80" s="364"/>
      <c r="L80" s="364"/>
      <c r="M80" s="364"/>
      <c r="N80" s="364"/>
      <c r="O80" s="364"/>
      <c r="P80" s="364"/>
      <c r="Q80" s="364"/>
      <c r="R80" s="364"/>
      <c r="S80" s="364"/>
      <c r="T80" s="364"/>
      <c r="U80" s="364"/>
      <c r="V80" s="364"/>
      <c r="W80" s="364"/>
      <c r="X80" s="364"/>
      <c r="Y80" s="364"/>
      <c r="Z80" s="364"/>
      <c r="AA80" s="364"/>
      <c r="AB80" s="364"/>
      <c r="AC80" s="364"/>
      <c r="AD80" s="364"/>
      <c r="AE80" s="364"/>
      <c r="AF80" s="364"/>
      <c r="AG80" s="364"/>
    </row>
    <row r="81" spans="9:33" ht="15" customHeight="1">
      <c r="I81" s="364"/>
      <c r="J81" s="364"/>
      <c r="K81" s="364"/>
      <c r="L81" s="364"/>
      <c r="M81" s="364"/>
      <c r="N81" s="364"/>
      <c r="O81" s="364"/>
      <c r="P81" s="364"/>
      <c r="Q81" s="364"/>
      <c r="R81" s="364"/>
      <c r="S81" s="364"/>
      <c r="T81" s="364"/>
      <c r="U81" s="364"/>
      <c r="V81" s="364"/>
      <c r="W81" s="364"/>
      <c r="X81" s="364"/>
      <c r="Y81" s="364"/>
      <c r="Z81" s="364"/>
      <c r="AA81" s="364"/>
      <c r="AB81" s="364"/>
      <c r="AC81" s="364"/>
      <c r="AD81" s="364"/>
      <c r="AE81" s="364"/>
      <c r="AF81" s="364"/>
      <c r="AG81" s="364"/>
    </row>
    <row r="82" spans="9:33" ht="15" customHeight="1">
      <c r="I82" s="364"/>
      <c r="J82" s="364"/>
      <c r="K82" s="364"/>
      <c r="L82" s="364"/>
      <c r="M82" s="364"/>
      <c r="N82" s="364"/>
      <c r="O82" s="364"/>
      <c r="P82" s="364"/>
      <c r="Q82" s="364"/>
      <c r="R82" s="364"/>
      <c r="S82" s="364"/>
      <c r="T82" s="364"/>
      <c r="U82" s="364"/>
      <c r="V82" s="364"/>
      <c r="W82" s="364"/>
      <c r="X82" s="364"/>
      <c r="Y82" s="364"/>
      <c r="Z82" s="364"/>
      <c r="AA82" s="364"/>
      <c r="AB82" s="364"/>
      <c r="AC82" s="364"/>
      <c r="AD82" s="364"/>
      <c r="AE82" s="364"/>
      <c r="AF82" s="364"/>
      <c r="AG82" s="364"/>
    </row>
    <row r="83" spans="9:33" ht="15" customHeight="1">
      <c r="I83" s="364"/>
      <c r="J83" s="364"/>
      <c r="K83" s="364"/>
      <c r="L83" s="364"/>
      <c r="M83" s="364"/>
      <c r="N83" s="364"/>
      <c r="O83" s="364"/>
      <c r="P83" s="364"/>
      <c r="Q83" s="364"/>
      <c r="R83" s="364"/>
      <c r="S83" s="364"/>
      <c r="T83" s="364"/>
      <c r="U83" s="364"/>
      <c r="V83" s="364"/>
      <c r="W83" s="364"/>
      <c r="X83" s="364"/>
      <c r="Y83" s="364"/>
      <c r="Z83" s="364"/>
      <c r="AA83" s="364"/>
      <c r="AB83" s="364"/>
      <c r="AC83" s="364"/>
      <c r="AD83" s="364"/>
      <c r="AE83" s="364"/>
      <c r="AF83" s="364"/>
      <c r="AG83" s="364"/>
    </row>
    <row r="84" spans="9:33" ht="15" customHeight="1">
      <c r="I84" s="364"/>
      <c r="J84" s="364"/>
      <c r="K84" s="364"/>
      <c r="L84" s="364"/>
      <c r="M84" s="364"/>
      <c r="N84" s="364"/>
      <c r="O84" s="364"/>
      <c r="P84" s="364"/>
      <c r="Q84" s="364"/>
      <c r="R84" s="364"/>
      <c r="S84" s="364"/>
      <c r="T84" s="364"/>
      <c r="U84" s="364"/>
      <c r="V84" s="364"/>
      <c r="W84" s="364"/>
      <c r="X84" s="364"/>
      <c r="Y84" s="364"/>
      <c r="Z84" s="364"/>
      <c r="AA84" s="364"/>
      <c r="AB84" s="364"/>
      <c r="AC84" s="364"/>
      <c r="AD84" s="364"/>
      <c r="AE84" s="364"/>
      <c r="AF84" s="364"/>
      <c r="AG84" s="364"/>
    </row>
    <row r="85" spans="9:33" ht="15" customHeight="1"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</row>
    <row r="86" spans="9:33" ht="15" customHeight="1">
      <c r="I86" s="364"/>
      <c r="J86" s="364"/>
      <c r="K86" s="364"/>
      <c r="L86" s="364"/>
      <c r="M86" s="364"/>
      <c r="N86" s="364"/>
      <c r="O86" s="364"/>
      <c r="P86" s="364"/>
      <c r="Q86" s="364"/>
      <c r="R86" s="364"/>
      <c r="S86" s="364"/>
      <c r="T86" s="364"/>
      <c r="U86" s="364"/>
      <c r="V86" s="364"/>
      <c r="W86" s="364"/>
      <c r="X86" s="364"/>
      <c r="Y86" s="364"/>
      <c r="Z86" s="364"/>
      <c r="AA86" s="364"/>
      <c r="AB86" s="364"/>
      <c r="AC86" s="364"/>
      <c r="AD86" s="364"/>
      <c r="AE86" s="364"/>
      <c r="AF86" s="364"/>
      <c r="AG86" s="364"/>
    </row>
    <row r="87" spans="9:33" ht="15" customHeight="1">
      <c r="I87" s="364"/>
      <c r="J87" s="364"/>
      <c r="K87" s="364"/>
      <c r="L87" s="364"/>
      <c r="M87" s="364"/>
      <c r="N87" s="364"/>
      <c r="O87" s="364"/>
      <c r="P87" s="364"/>
      <c r="Q87" s="364"/>
      <c r="R87" s="364"/>
      <c r="S87" s="364"/>
      <c r="T87" s="364"/>
      <c r="U87" s="364"/>
      <c r="V87" s="364"/>
      <c r="W87" s="364"/>
      <c r="X87" s="364"/>
      <c r="Y87" s="364"/>
      <c r="Z87" s="364"/>
      <c r="AA87" s="364"/>
      <c r="AB87" s="364"/>
      <c r="AC87" s="364"/>
      <c r="AD87" s="364"/>
      <c r="AE87" s="364"/>
      <c r="AF87" s="364"/>
      <c r="AG87" s="364"/>
    </row>
    <row r="88" spans="9:33" ht="15" customHeight="1">
      <c r="I88" s="364"/>
      <c r="J88" s="364"/>
      <c r="K88" s="364"/>
      <c r="L88" s="364"/>
      <c r="M88" s="364"/>
      <c r="N88" s="364"/>
      <c r="O88" s="364"/>
      <c r="P88" s="364"/>
      <c r="Q88" s="364"/>
      <c r="R88" s="364"/>
      <c r="S88" s="364"/>
      <c r="T88" s="364"/>
      <c r="U88" s="364"/>
      <c r="V88" s="364"/>
      <c r="W88" s="364"/>
      <c r="X88" s="364"/>
      <c r="Y88" s="364"/>
      <c r="Z88" s="364"/>
      <c r="AA88" s="364"/>
      <c r="AB88" s="364"/>
      <c r="AC88" s="364"/>
      <c r="AD88" s="364"/>
      <c r="AE88" s="364"/>
      <c r="AF88" s="364"/>
      <c r="AG88" s="364"/>
    </row>
    <row r="89" spans="9:33" ht="15" customHeight="1">
      <c r="I89" s="364"/>
      <c r="J89" s="364"/>
      <c r="K89" s="364"/>
      <c r="L89" s="364"/>
      <c r="M89" s="364"/>
      <c r="N89" s="364"/>
      <c r="O89" s="364"/>
      <c r="P89" s="364"/>
      <c r="Q89" s="364"/>
      <c r="R89" s="364"/>
      <c r="S89" s="364"/>
      <c r="T89" s="364"/>
      <c r="U89" s="364"/>
      <c r="V89" s="364"/>
      <c r="W89" s="364"/>
      <c r="X89" s="364"/>
      <c r="Y89" s="364"/>
      <c r="Z89" s="364"/>
      <c r="AA89" s="364"/>
      <c r="AB89" s="364"/>
      <c r="AC89" s="364"/>
      <c r="AD89" s="364"/>
      <c r="AE89" s="364"/>
      <c r="AF89" s="364"/>
      <c r="AG89" s="364"/>
    </row>
    <row r="90" spans="9:33" ht="15" customHeight="1">
      <c r="I90" s="364"/>
      <c r="J90" s="364"/>
      <c r="K90" s="364"/>
      <c r="L90" s="364"/>
      <c r="M90" s="364"/>
      <c r="N90" s="364"/>
      <c r="O90" s="364"/>
      <c r="P90" s="364"/>
      <c r="Q90" s="364"/>
      <c r="R90" s="364"/>
      <c r="S90" s="364"/>
      <c r="T90" s="364"/>
      <c r="U90" s="364"/>
      <c r="V90" s="364"/>
      <c r="W90" s="364"/>
      <c r="X90" s="364"/>
      <c r="Y90" s="364"/>
      <c r="Z90" s="364"/>
      <c r="AA90" s="364"/>
      <c r="AB90" s="364"/>
      <c r="AC90" s="364"/>
      <c r="AD90" s="364"/>
      <c r="AE90" s="364"/>
      <c r="AF90" s="364"/>
      <c r="AG90" s="364"/>
    </row>
    <row r="91" spans="9:33" ht="15" customHeight="1">
      <c r="I91" s="364"/>
      <c r="J91" s="364"/>
      <c r="K91" s="364"/>
      <c r="L91" s="364"/>
      <c r="M91" s="364"/>
      <c r="N91" s="364"/>
      <c r="O91" s="364"/>
      <c r="P91" s="364"/>
      <c r="Q91" s="364"/>
      <c r="R91" s="364"/>
      <c r="S91" s="364"/>
      <c r="T91" s="364"/>
      <c r="U91" s="364"/>
      <c r="V91" s="364"/>
      <c r="W91" s="364"/>
      <c r="X91" s="364"/>
      <c r="Y91" s="364"/>
      <c r="Z91" s="364"/>
      <c r="AA91" s="364"/>
      <c r="AB91" s="364"/>
      <c r="AC91" s="364"/>
      <c r="AD91" s="364"/>
      <c r="AE91" s="364"/>
      <c r="AF91" s="364"/>
      <c r="AG91" s="364"/>
    </row>
    <row r="92" spans="9:33" ht="15" customHeight="1">
      <c r="I92" s="364"/>
      <c r="J92" s="364"/>
      <c r="K92" s="364"/>
      <c r="L92" s="364"/>
      <c r="M92" s="364"/>
      <c r="N92" s="364"/>
      <c r="O92" s="364"/>
      <c r="P92" s="364"/>
      <c r="Q92" s="364"/>
      <c r="R92" s="364"/>
      <c r="S92" s="364"/>
      <c r="T92" s="364"/>
      <c r="U92" s="364"/>
      <c r="V92" s="364"/>
      <c r="W92" s="364"/>
      <c r="X92" s="364"/>
      <c r="Y92" s="364"/>
      <c r="Z92" s="364"/>
      <c r="AA92" s="364"/>
      <c r="AB92" s="364"/>
      <c r="AC92" s="364"/>
      <c r="AD92" s="364"/>
      <c r="AE92" s="364"/>
      <c r="AF92" s="364"/>
      <c r="AG92" s="364"/>
    </row>
    <row r="93" spans="9:33" ht="15" customHeight="1">
      <c r="I93" s="364"/>
      <c r="J93" s="364"/>
      <c r="K93" s="364"/>
      <c r="L93" s="364"/>
      <c r="M93" s="364"/>
      <c r="N93" s="364"/>
      <c r="O93" s="364"/>
      <c r="P93" s="364"/>
      <c r="Q93" s="364"/>
      <c r="R93" s="364"/>
      <c r="S93" s="364"/>
      <c r="T93" s="364"/>
      <c r="U93" s="364"/>
      <c r="V93" s="364"/>
      <c r="W93" s="364"/>
      <c r="X93" s="364"/>
      <c r="Y93" s="364"/>
      <c r="Z93" s="364"/>
      <c r="AA93" s="364"/>
      <c r="AB93" s="364"/>
      <c r="AC93" s="364"/>
      <c r="AD93" s="364"/>
      <c r="AE93" s="364"/>
      <c r="AF93" s="364"/>
      <c r="AG93" s="364"/>
    </row>
    <row r="94" spans="9:33" ht="15" customHeight="1">
      <c r="I94" s="364"/>
      <c r="J94" s="364"/>
      <c r="K94" s="364"/>
      <c r="L94" s="364"/>
      <c r="M94" s="364"/>
      <c r="N94" s="364"/>
      <c r="O94" s="364"/>
      <c r="P94" s="364"/>
      <c r="Q94" s="364"/>
      <c r="R94" s="364"/>
      <c r="S94" s="364"/>
      <c r="T94" s="364"/>
      <c r="U94" s="364"/>
      <c r="V94" s="364"/>
      <c r="W94" s="364"/>
      <c r="X94" s="364"/>
      <c r="Y94" s="364"/>
      <c r="Z94" s="364"/>
      <c r="AA94" s="364"/>
      <c r="AB94" s="364"/>
      <c r="AC94" s="364"/>
      <c r="AD94" s="364"/>
      <c r="AE94" s="364"/>
      <c r="AF94" s="364"/>
      <c r="AG94" s="364"/>
    </row>
    <row r="95" spans="9:33" ht="15" customHeight="1">
      <c r="I95" s="364"/>
      <c r="J95" s="364"/>
      <c r="K95" s="364"/>
      <c r="L95" s="364"/>
      <c r="M95" s="364"/>
      <c r="N95" s="364"/>
      <c r="O95" s="364"/>
      <c r="P95" s="364"/>
      <c r="Q95" s="364"/>
      <c r="R95" s="3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64"/>
    </row>
    <row r="96" spans="9:33" ht="15" customHeight="1">
      <c r="I96" s="364"/>
      <c r="J96" s="364"/>
      <c r="K96" s="364"/>
      <c r="L96" s="364"/>
      <c r="M96" s="364"/>
      <c r="N96" s="364"/>
      <c r="O96" s="364"/>
      <c r="P96" s="364"/>
      <c r="Q96" s="364"/>
      <c r="R96" s="364"/>
      <c r="S96" s="364"/>
      <c r="T96" s="364"/>
      <c r="U96" s="364"/>
      <c r="V96" s="364"/>
      <c r="W96" s="364"/>
      <c r="X96" s="364"/>
      <c r="Y96" s="364"/>
      <c r="Z96" s="364"/>
      <c r="AA96" s="364"/>
      <c r="AB96" s="364"/>
      <c r="AC96" s="364"/>
      <c r="AD96" s="364"/>
      <c r="AE96" s="364"/>
      <c r="AF96" s="364"/>
      <c r="AG96" s="364"/>
    </row>
    <row r="97" spans="9:33" ht="15" customHeight="1">
      <c r="I97" s="364"/>
      <c r="J97" s="364"/>
      <c r="K97" s="364"/>
      <c r="L97" s="364"/>
      <c r="M97" s="364"/>
      <c r="N97" s="364"/>
      <c r="O97" s="364"/>
      <c r="P97" s="364"/>
      <c r="Q97" s="364"/>
      <c r="R97" s="364"/>
      <c r="S97" s="364"/>
      <c r="T97" s="364"/>
      <c r="U97" s="364"/>
      <c r="V97" s="364"/>
      <c r="W97" s="364"/>
      <c r="X97" s="364"/>
      <c r="Y97" s="364"/>
      <c r="Z97" s="364"/>
      <c r="AA97" s="364"/>
      <c r="AB97" s="364"/>
      <c r="AC97" s="364"/>
      <c r="AD97" s="364"/>
      <c r="AE97" s="364"/>
      <c r="AF97" s="364"/>
      <c r="AG97" s="364"/>
    </row>
    <row r="98" spans="9:33" ht="15" customHeight="1">
      <c r="I98" s="364"/>
      <c r="J98" s="364"/>
      <c r="K98" s="364"/>
      <c r="L98" s="364"/>
      <c r="M98" s="364"/>
      <c r="N98" s="364"/>
      <c r="O98" s="364"/>
      <c r="P98" s="364"/>
      <c r="Q98" s="364"/>
      <c r="R98" s="364"/>
      <c r="S98" s="364"/>
      <c r="T98" s="364"/>
      <c r="U98" s="364"/>
      <c r="V98" s="364"/>
      <c r="W98" s="364"/>
      <c r="X98" s="364"/>
      <c r="Y98" s="364"/>
      <c r="Z98" s="364"/>
      <c r="AA98" s="364"/>
      <c r="AB98" s="364"/>
      <c r="AC98" s="364"/>
      <c r="AD98" s="364"/>
      <c r="AE98" s="364"/>
      <c r="AF98" s="364"/>
      <c r="AG98" s="364"/>
    </row>
    <row r="99" spans="9:33" ht="15" customHeight="1">
      <c r="I99" s="364"/>
      <c r="J99" s="364"/>
      <c r="K99" s="364"/>
      <c r="L99" s="364"/>
      <c r="M99" s="364"/>
      <c r="N99" s="364"/>
      <c r="O99" s="364"/>
      <c r="P99" s="364"/>
      <c r="Q99" s="364"/>
      <c r="R99" s="364"/>
      <c r="S99" s="364"/>
      <c r="T99" s="364"/>
      <c r="U99" s="364"/>
      <c r="V99" s="364"/>
      <c r="W99" s="364"/>
      <c r="X99" s="364"/>
      <c r="Y99" s="364"/>
      <c r="Z99" s="364"/>
      <c r="AA99" s="364"/>
      <c r="AB99" s="364"/>
      <c r="AC99" s="364"/>
      <c r="AD99" s="364"/>
      <c r="AE99" s="364"/>
      <c r="AF99" s="364"/>
      <c r="AG99" s="364"/>
    </row>
    <row r="100" spans="9:33" ht="15" customHeight="1">
      <c r="I100" s="364"/>
      <c r="J100" s="364"/>
      <c r="K100" s="364"/>
      <c r="L100" s="364"/>
      <c r="M100" s="364"/>
      <c r="N100" s="364"/>
      <c r="O100" s="364"/>
      <c r="P100" s="364"/>
      <c r="Q100" s="364"/>
      <c r="R100" s="364"/>
      <c r="S100" s="364"/>
      <c r="T100" s="364"/>
      <c r="U100" s="364"/>
      <c r="V100" s="364"/>
      <c r="W100" s="364"/>
      <c r="X100" s="364"/>
      <c r="Y100" s="364"/>
      <c r="Z100" s="364"/>
      <c r="AA100" s="364"/>
      <c r="AB100" s="364"/>
      <c r="AC100" s="364"/>
      <c r="AD100" s="364"/>
      <c r="AE100" s="364"/>
      <c r="AF100" s="364"/>
      <c r="AG100" s="364"/>
    </row>
    <row r="101" spans="9:33" ht="15" customHeight="1">
      <c r="I101" s="364"/>
      <c r="J101" s="364"/>
      <c r="K101" s="364"/>
      <c r="L101" s="364"/>
      <c r="M101" s="364"/>
      <c r="N101" s="364"/>
      <c r="O101" s="364"/>
      <c r="P101" s="364"/>
      <c r="Q101" s="364"/>
      <c r="R101" s="364"/>
      <c r="S101" s="364"/>
      <c r="T101" s="364"/>
      <c r="U101" s="364"/>
      <c r="V101" s="364"/>
      <c r="W101" s="364"/>
      <c r="X101" s="364"/>
      <c r="Y101" s="364"/>
      <c r="Z101" s="364"/>
      <c r="AA101" s="364"/>
      <c r="AB101" s="364"/>
      <c r="AC101" s="364"/>
      <c r="AD101" s="364"/>
      <c r="AE101" s="364"/>
      <c r="AF101" s="364"/>
      <c r="AG101" s="364"/>
    </row>
    <row r="102" spans="9:33" ht="15" customHeight="1"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  <c r="AA102" s="364"/>
      <c r="AB102" s="364"/>
      <c r="AC102" s="364"/>
      <c r="AD102" s="364"/>
      <c r="AE102" s="364"/>
      <c r="AF102" s="364"/>
      <c r="AG102" s="364"/>
    </row>
    <row r="103" spans="9:33" ht="15" customHeight="1">
      <c r="I103" s="364"/>
      <c r="J103" s="364"/>
      <c r="K103" s="364"/>
      <c r="L103" s="364"/>
      <c r="M103" s="364"/>
      <c r="N103" s="364"/>
      <c r="O103" s="364"/>
      <c r="P103" s="364"/>
      <c r="Q103" s="364"/>
      <c r="R103" s="364"/>
      <c r="S103" s="364"/>
      <c r="T103" s="364"/>
      <c r="U103" s="364"/>
      <c r="V103" s="364"/>
      <c r="W103" s="364"/>
      <c r="X103" s="364"/>
      <c r="Y103" s="364"/>
      <c r="Z103" s="364"/>
      <c r="AA103" s="364"/>
      <c r="AB103" s="364"/>
      <c r="AC103" s="364"/>
      <c r="AD103" s="364"/>
      <c r="AE103" s="364"/>
      <c r="AF103" s="364"/>
      <c r="AG103" s="364"/>
    </row>
    <row r="104" spans="9:33" ht="15" customHeight="1">
      <c r="I104" s="364"/>
      <c r="J104" s="364"/>
      <c r="K104" s="364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  <c r="V104" s="364"/>
      <c r="W104" s="364"/>
      <c r="X104" s="364"/>
      <c r="Y104" s="364"/>
      <c r="Z104" s="364"/>
      <c r="AA104" s="364"/>
      <c r="AB104" s="364"/>
      <c r="AC104" s="364"/>
      <c r="AD104" s="364"/>
      <c r="AE104" s="364"/>
      <c r="AF104" s="364"/>
      <c r="AG104" s="364"/>
    </row>
    <row r="105" spans="9:33" ht="15" customHeight="1">
      <c r="I105" s="364"/>
      <c r="J105" s="364"/>
      <c r="K105" s="364"/>
      <c r="L105" s="364"/>
      <c r="M105" s="364"/>
      <c r="N105" s="364"/>
      <c r="O105" s="364"/>
      <c r="P105" s="364"/>
      <c r="Q105" s="364"/>
      <c r="R105" s="364"/>
      <c r="S105" s="364"/>
      <c r="T105" s="364"/>
      <c r="U105" s="364"/>
      <c r="V105" s="364"/>
      <c r="W105" s="364"/>
      <c r="X105" s="364"/>
      <c r="Y105" s="364"/>
      <c r="Z105" s="364"/>
      <c r="AA105" s="364"/>
      <c r="AB105" s="364"/>
      <c r="AC105" s="364"/>
      <c r="AD105" s="364"/>
      <c r="AE105" s="364"/>
      <c r="AF105" s="364"/>
      <c r="AG105" s="364"/>
    </row>
    <row r="106" spans="9:33" ht="15" customHeight="1">
      <c r="I106" s="364"/>
      <c r="J106" s="364"/>
      <c r="K106" s="364"/>
      <c r="L106" s="364"/>
      <c r="M106" s="364"/>
      <c r="N106" s="364"/>
      <c r="O106" s="364"/>
      <c r="P106" s="364"/>
      <c r="Q106" s="364"/>
      <c r="R106" s="364"/>
      <c r="S106" s="364"/>
      <c r="T106" s="364"/>
      <c r="U106" s="364"/>
      <c r="V106" s="364"/>
      <c r="W106" s="364"/>
      <c r="X106" s="364"/>
      <c r="Y106" s="364"/>
      <c r="Z106" s="364"/>
      <c r="AA106" s="364"/>
      <c r="AB106" s="364"/>
      <c r="AC106" s="364"/>
      <c r="AD106" s="364"/>
      <c r="AE106" s="364"/>
      <c r="AF106" s="364"/>
      <c r="AG106" s="364"/>
    </row>
    <row r="107" spans="9:33" ht="15" customHeight="1">
      <c r="I107" s="364"/>
      <c r="J107" s="364"/>
      <c r="K107" s="364"/>
      <c r="L107" s="364"/>
      <c r="M107" s="364"/>
      <c r="N107" s="364"/>
      <c r="O107" s="364"/>
      <c r="P107" s="364"/>
      <c r="Q107" s="364"/>
      <c r="R107" s="364"/>
      <c r="S107" s="364"/>
      <c r="T107" s="364"/>
      <c r="U107" s="364"/>
      <c r="V107" s="364"/>
      <c r="W107" s="364"/>
      <c r="X107" s="364"/>
      <c r="Y107" s="364"/>
      <c r="Z107" s="364"/>
      <c r="AA107" s="364"/>
      <c r="AB107" s="364"/>
      <c r="AC107" s="364"/>
      <c r="AD107" s="364"/>
      <c r="AE107" s="364"/>
      <c r="AF107" s="364"/>
      <c r="AG107" s="364"/>
    </row>
    <row r="108" spans="9:33" ht="15" customHeight="1"/>
    <row r="109" spans="9:33" ht="15" customHeight="1"/>
    <row r="110" spans="9:33" ht="15" customHeight="1"/>
    <row r="111" spans="9:33" ht="15" customHeight="1"/>
    <row r="112" spans="9:33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</sheetData>
  <mergeCells count="16">
    <mergeCell ref="P65:AG65"/>
    <mergeCell ref="B2:P2"/>
    <mergeCell ref="O32:O33"/>
    <mergeCell ref="O35:AB35"/>
    <mergeCell ref="O47:O49"/>
    <mergeCell ref="O52:P53"/>
    <mergeCell ref="O54:O55"/>
    <mergeCell ref="P61:P63"/>
    <mergeCell ref="O9:V9"/>
    <mergeCell ref="O13:O15"/>
    <mergeCell ref="O20:O22"/>
    <mergeCell ref="O29:P31"/>
    <mergeCell ref="Q29:V29"/>
    <mergeCell ref="Q30:R30"/>
    <mergeCell ref="S30:T30"/>
    <mergeCell ref="U30:V3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BE299"/>
  <sheetViews>
    <sheetView showGridLines="0" tabSelected="1" topLeftCell="A178" workbookViewId="0">
      <selection activeCell="H205" sqref="H205"/>
    </sheetView>
  </sheetViews>
  <sheetFormatPr defaultRowHeight="15"/>
  <cols>
    <col min="1" max="1" width="34.42578125" customWidth="1"/>
    <col min="2" max="2" width="9.7109375" bestFit="1" customWidth="1"/>
    <col min="3" max="3" width="7" bestFit="1" customWidth="1"/>
    <col min="4" max="6" width="9.7109375" bestFit="1" customWidth="1"/>
    <col min="7" max="7" width="9.140625" bestFit="1" customWidth="1"/>
    <col min="8" max="8" width="9.7109375" bestFit="1" customWidth="1"/>
    <col min="9" max="9" width="9.140625" customWidth="1"/>
    <col min="10" max="12" width="9.7109375" bestFit="1" customWidth="1"/>
    <col min="13" max="13" width="11.7109375" customWidth="1"/>
    <col min="14" max="14" width="9.85546875" bestFit="1" customWidth="1"/>
    <col min="15" max="15" width="7.5703125" bestFit="1" customWidth="1"/>
    <col min="16" max="17" width="9.85546875" bestFit="1" customWidth="1"/>
    <col min="18" max="18" width="9.7109375" bestFit="1" customWidth="1"/>
    <col min="19" max="19" width="8" bestFit="1" customWidth="1"/>
    <col min="20" max="20" width="9.7109375" bestFit="1" customWidth="1"/>
    <col min="21" max="21" width="7" bestFit="1" customWidth="1"/>
    <col min="22" max="24" width="9.7109375" bestFit="1" customWidth="1"/>
    <col min="25" max="25" width="6" bestFit="1" customWidth="1"/>
    <col min="26" max="26" width="9.7109375" bestFit="1" customWidth="1"/>
    <col min="27" max="27" width="6.5703125" bestFit="1" customWidth="1"/>
    <col min="28" max="28" width="9.7109375" bestFit="1" customWidth="1"/>
    <col min="29" max="29" width="11.5703125" customWidth="1"/>
    <col min="30" max="30" width="9.7109375" bestFit="1" customWidth="1"/>
    <col min="31" max="31" width="5" bestFit="1" customWidth="1"/>
    <col min="32" max="32" width="9.7109375" bestFit="1" customWidth="1"/>
    <col min="33" max="33" width="7" bestFit="1" customWidth="1"/>
    <col min="34" max="34" width="9.7109375" bestFit="1" customWidth="1"/>
    <col min="35" max="35" width="7" bestFit="1" customWidth="1"/>
    <col min="36" max="36" width="9.7109375" bestFit="1" customWidth="1"/>
    <col min="37" max="37" width="5" bestFit="1" customWidth="1"/>
    <col min="38" max="38" width="9.7109375" bestFit="1" customWidth="1"/>
    <col min="39" max="39" width="6" bestFit="1" customWidth="1"/>
    <col min="40" max="40" width="9.7109375" bestFit="1" customWidth="1"/>
    <col min="41" max="41" width="6" bestFit="1" customWidth="1"/>
    <col min="42" max="42" width="9.7109375" bestFit="1" customWidth="1"/>
    <col min="43" max="43" width="6" bestFit="1" customWidth="1"/>
    <col min="44" max="44" width="9.7109375" bestFit="1" customWidth="1"/>
    <col min="45" max="45" width="5" bestFit="1" customWidth="1"/>
    <col min="46" max="46" width="9.7109375" bestFit="1" customWidth="1"/>
    <col min="47" max="47" width="5" bestFit="1" customWidth="1"/>
    <col min="48" max="48" width="9.7109375" bestFit="1" customWidth="1"/>
    <col min="49" max="49" width="6" bestFit="1" customWidth="1"/>
    <col min="50" max="50" width="9.7109375" bestFit="1" customWidth="1"/>
    <col min="51" max="51" width="6" bestFit="1" customWidth="1"/>
    <col min="52" max="52" width="9.7109375" bestFit="1" customWidth="1"/>
    <col min="53" max="53" width="5" bestFit="1" customWidth="1"/>
    <col min="54" max="54" width="9.7109375" bestFit="1" customWidth="1"/>
    <col min="55" max="55" width="5" bestFit="1" customWidth="1"/>
    <col min="56" max="56" width="9.7109375" bestFit="1" customWidth="1"/>
    <col min="57" max="57" width="5" bestFit="1" customWidth="1"/>
    <col min="58" max="58" width="9.5703125" customWidth="1"/>
    <col min="59" max="59" width="11.28515625" customWidth="1"/>
    <col min="60" max="60" width="9.5703125" customWidth="1"/>
    <col min="61" max="61" width="11.28515625" customWidth="1"/>
    <col min="62" max="62" width="9.5703125" customWidth="1"/>
    <col min="63" max="63" width="11.28515625" customWidth="1"/>
    <col min="64" max="64" width="9.5703125" customWidth="1"/>
    <col min="65" max="65" width="11.28515625" customWidth="1"/>
    <col min="66" max="66" width="9.5703125" customWidth="1"/>
    <col min="67" max="67" width="11.28515625" customWidth="1"/>
    <col min="68" max="68" width="9.5703125" customWidth="1"/>
  </cols>
  <sheetData>
    <row r="2" spans="1:14" ht="28.5">
      <c r="A2" s="375" t="s">
        <v>307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4" spans="1:14" ht="29.25" thickBot="1">
      <c r="A4" s="2" t="s">
        <v>215</v>
      </c>
      <c r="B4" s="2"/>
      <c r="C4" s="3"/>
      <c r="D4" s="3"/>
      <c r="E4" s="4"/>
    </row>
    <row r="5" spans="1:14">
      <c r="A5" s="1"/>
    </row>
    <row r="6" spans="1:14" ht="32.25" thickBot="1">
      <c r="A6" s="189" t="s">
        <v>216</v>
      </c>
      <c r="B6" s="189"/>
      <c r="C6" s="189"/>
    </row>
    <row r="8" spans="1:14" ht="15" customHeight="1" thickBot="1">
      <c r="A8" s="391" t="s">
        <v>0</v>
      </c>
      <c r="B8" s="391"/>
      <c r="C8" s="391"/>
      <c r="D8" s="391"/>
      <c r="E8" s="391"/>
    </row>
    <row r="9" spans="1:14" ht="15" customHeight="1" thickTop="1">
      <c r="A9" s="392"/>
      <c r="B9" s="389" t="s">
        <v>1</v>
      </c>
      <c r="C9" s="390"/>
      <c r="D9" s="390"/>
      <c r="E9" s="395"/>
      <c r="F9" s="399" t="s">
        <v>237</v>
      </c>
      <c r="G9" s="400"/>
    </row>
    <row r="10" spans="1:14" ht="15" customHeight="1">
      <c r="A10" s="393"/>
      <c r="B10" s="396" t="s">
        <v>2</v>
      </c>
      <c r="C10" s="397"/>
      <c r="D10" s="397" t="s">
        <v>3</v>
      </c>
      <c r="E10" s="398"/>
      <c r="F10" s="401"/>
      <c r="G10" s="402"/>
    </row>
    <row r="11" spans="1:14" ht="15" customHeight="1" thickBot="1">
      <c r="A11" s="394"/>
      <c r="B11" s="177" t="s">
        <v>4</v>
      </c>
      <c r="C11" s="178" t="s">
        <v>5</v>
      </c>
      <c r="D11" s="178" t="s">
        <v>4</v>
      </c>
      <c r="E11" s="179" t="s">
        <v>5</v>
      </c>
      <c r="F11" s="178" t="s">
        <v>4</v>
      </c>
      <c r="G11" s="179" t="s">
        <v>5</v>
      </c>
    </row>
    <row r="12" spans="1:14" ht="15" customHeight="1" thickTop="1">
      <c r="A12" s="163" t="s">
        <v>301</v>
      </c>
      <c r="B12" s="164">
        <v>24</v>
      </c>
      <c r="C12" s="165">
        <v>0.46153846153846151</v>
      </c>
      <c r="D12" s="166">
        <v>28</v>
      </c>
      <c r="E12" s="167">
        <v>0.53846153846153844</v>
      </c>
      <c r="F12" s="223">
        <v>52</v>
      </c>
      <c r="G12" s="226">
        <f>F12/H12</f>
        <v>0.70270270270270274</v>
      </c>
      <c r="H12" s="109">
        <v>74</v>
      </c>
    </row>
    <row r="13" spans="1:14" ht="15" customHeight="1">
      <c r="A13" s="208" t="s">
        <v>308</v>
      </c>
      <c r="B13" s="209">
        <v>7</v>
      </c>
      <c r="C13" s="210">
        <v>1</v>
      </c>
      <c r="D13" s="211">
        <v>0</v>
      </c>
      <c r="E13" s="212">
        <v>0</v>
      </c>
      <c r="F13" s="224">
        <v>7</v>
      </c>
      <c r="G13" s="227">
        <f>F13/H13</f>
        <v>0.875</v>
      </c>
      <c r="H13" s="109">
        <v>8</v>
      </c>
    </row>
    <row r="14" spans="1:14" ht="15" customHeight="1" thickBot="1">
      <c r="A14" s="168" t="s">
        <v>9</v>
      </c>
      <c r="B14" s="169">
        <v>31</v>
      </c>
      <c r="C14" s="170">
        <v>0.52542372881355925</v>
      </c>
      <c r="D14" s="171">
        <v>28</v>
      </c>
      <c r="E14" s="172">
        <v>0.47457627118644069</v>
      </c>
      <c r="F14" s="225">
        <f>SUM(F12:F13)</f>
        <v>59</v>
      </c>
      <c r="G14" s="228">
        <f>F14/H14</f>
        <v>0.71951219512195119</v>
      </c>
      <c r="H14" s="109">
        <f>SUM(H12:H13)</f>
        <v>82</v>
      </c>
    </row>
    <row r="15" spans="1:14" ht="15" customHeight="1" thickTop="1"/>
    <row r="16" spans="1:14" ht="15" customHeight="1" thickBot="1">
      <c r="A16" s="391" t="s">
        <v>10</v>
      </c>
      <c r="B16" s="391"/>
      <c r="C16" s="391"/>
      <c r="D16" s="391"/>
      <c r="E16" s="391"/>
      <c r="F16" s="391"/>
      <c r="G16" s="391"/>
    </row>
    <row r="17" spans="1:11" ht="15" customHeight="1" thickTop="1">
      <c r="A17" s="392"/>
      <c r="B17" s="389" t="s">
        <v>11</v>
      </c>
      <c r="C17" s="390"/>
      <c r="D17" s="390"/>
      <c r="E17" s="390"/>
      <c r="F17" s="390"/>
      <c r="G17" s="395"/>
    </row>
    <row r="18" spans="1:11" ht="42.75" customHeight="1">
      <c r="A18" s="393"/>
      <c r="B18" s="396" t="s">
        <v>12</v>
      </c>
      <c r="C18" s="397"/>
      <c r="D18" s="397" t="s">
        <v>13</v>
      </c>
      <c r="E18" s="397"/>
      <c r="F18" s="397" t="s">
        <v>14</v>
      </c>
      <c r="G18" s="398"/>
    </row>
    <row r="19" spans="1:11" ht="15" customHeight="1" thickBot="1">
      <c r="A19" s="394"/>
      <c r="B19" s="177" t="s">
        <v>4</v>
      </c>
      <c r="C19" s="178" t="s">
        <v>5</v>
      </c>
      <c r="D19" s="178" t="s">
        <v>4</v>
      </c>
      <c r="E19" s="178" t="s">
        <v>5</v>
      </c>
      <c r="F19" s="178" t="s">
        <v>4</v>
      </c>
      <c r="G19" s="179" t="s">
        <v>5</v>
      </c>
    </row>
    <row r="20" spans="1:11" ht="15" customHeight="1" thickTop="1">
      <c r="A20" s="163" t="s">
        <v>301</v>
      </c>
      <c r="B20" s="164">
        <v>45</v>
      </c>
      <c r="C20" s="165">
        <v>0.86538461538461531</v>
      </c>
      <c r="D20" s="166">
        <v>6</v>
      </c>
      <c r="E20" s="165">
        <v>0.11538461538461538</v>
      </c>
      <c r="F20" s="166">
        <v>1</v>
      </c>
      <c r="G20" s="167">
        <v>1.9230769230769232E-2</v>
      </c>
    </row>
    <row r="21" spans="1:11" ht="15" customHeight="1">
      <c r="A21" s="208" t="s">
        <v>308</v>
      </c>
      <c r="B21" s="209">
        <v>6</v>
      </c>
      <c r="C21" s="210">
        <v>0.8571428571428571</v>
      </c>
      <c r="D21" s="211">
        <v>1</v>
      </c>
      <c r="E21" s="210">
        <v>0.14285714285714288</v>
      </c>
      <c r="F21" s="211">
        <v>0</v>
      </c>
      <c r="G21" s="212">
        <v>0</v>
      </c>
    </row>
    <row r="22" spans="1:11" ht="15" customHeight="1" thickBot="1">
      <c r="A22" s="168" t="s">
        <v>9</v>
      </c>
      <c r="B22" s="169">
        <v>51</v>
      </c>
      <c r="C22" s="170">
        <v>0.86440677966101687</v>
      </c>
      <c r="D22" s="171">
        <v>7</v>
      </c>
      <c r="E22" s="170">
        <v>0.11864406779661017</v>
      </c>
      <c r="F22" s="171">
        <v>1</v>
      </c>
      <c r="G22" s="172">
        <v>1.6949152542372881E-2</v>
      </c>
    </row>
    <row r="23" spans="1:11" ht="15" customHeight="1" thickTop="1"/>
    <row r="24" spans="1:11" ht="15" customHeight="1" thickBot="1">
      <c r="A24" s="391" t="s">
        <v>15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</row>
    <row r="25" spans="1:11" ht="15" customHeight="1" thickTop="1">
      <c r="A25" s="392"/>
      <c r="B25" s="389" t="s">
        <v>16</v>
      </c>
      <c r="C25" s="390"/>
      <c r="D25" s="390"/>
      <c r="E25" s="390"/>
      <c r="F25" s="390"/>
      <c r="G25" s="390"/>
      <c r="H25" s="390"/>
      <c r="I25" s="390"/>
      <c r="J25" s="390"/>
      <c r="K25" s="395"/>
    </row>
    <row r="26" spans="1:11" ht="58.5" customHeight="1">
      <c r="A26" s="393"/>
      <c r="B26" s="396" t="s">
        <v>17</v>
      </c>
      <c r="C26" s="397"/>
      <c r="D26" s="397" t="s">
        <v>18</v>
      </c>
      <c r="E26" s="397"/>
      <c r="F26" s="397" t="s">
        <v>19</v>
      </c>
      <c r="G26" s="397"/>
      <c r="H26" s="397" t="s">
        <v>20</v>
      </c>
      <c r="I26" s="397"/>
      <c r="J26" s="397" t="s">
        <v>21</v>
      </c>
      <c r="K26" s="398"/>
    </row>
    <row r="27" spans="1:11" ht="15" customHeight="1" thickBot="1">
      <c r="A27" s="394"/>
      <c r="B27" s="177" t="s">
        <v>4</v>
      </c>
      <c r="C27" s="178" t="s">
        <v>5</v>
      </c>
      <c r="D27" s="178" t="s">
        <v>4</v>
      </c>
      <c r="E27" s="178" t="s">
        <v>5</v>
      </c>
      <c r="F27" s="178" t="s">
        <v>4</v>
      </c>
      <c r="G27" s="178" t="s">
        <v>5</v>
      </c>
      <c r="H27" s="178" t="s">
        <v>4</v>
      </c>
      <c r="I27" s="178" t="s">
        <v>5</v>
      </c>
      <c r="J27" s="178" t="s">
        <v>4</v>
      </c>
      <c r="K27" s="179" t="s">
        <v>5</v>
      </c>
    </row>
    <row r="28" spans="1:11" ht="15" customHeight="1" thickTop="1">
      <c r="A28" s="163" t="s">
        <v>301</v>
      </c>
      <c r="B28" s="164">
        <v>9</v>
      </c>
      <c r="C28" s="165">
        <v>0.17647058823529413</v>
      </c>
      <c r="D28" s="166">
        <v>14</v>
      </c>
      <c r="E28" s="165">
        <v>0.2745098039215686</v>
      </c>
      <c r="F28" s="166">
        <v>3</v>
      </c>
      <c r="G28" s="165">
        <v>5.8823529411764712E-2</v>
      </c>
      <c r="H28" s="166">
        <v>21</v>
      </c>
      <c r="I28" s="165">
        <v>0.41176470588235298</v>
      </c>
      <c r="J28" s="166">
        <v>4</v>
      </c>
      <c r="K28" s="167">
        <v>7.8431372549019607E-2</v>
      </c>
    </row>
    <row r="29" spans="1:11" ht="15" customHeight="1">
      <c r="A29" s="208" t="s">
        <v>308</v>
      </c>
      <c r="B29" s="209">
        <v>0</v>
      </c>
      <c r="C29" s="210">
        <v>0</v>
      </c>
      <c r="D29" s="211">
        <v>0</v>
      </c>
      <c r="E29" s="210">
        <v>0</v>
      </c>
      <c r="F29" s="211">
        <v>1</v>
      </c>
      <c r="G29" s="210">
        <v>0.14285714285714288</v>
      </c>
      <c r="H29" s="211">
        <v>4</v>
      </c>
      <c r="I29" s="210">
        <v>0.57142857142857151</v>
      </c>
      <c r="J29" s="211">
        <v>2</v>
      </c>
      <c r="K29" s="212">
        <v>0.28571428571428575</v>
      </c>
    </row>
    <row r="30" spans="1:11" ht="15" customHeight="1" thickBot="1">
      <c r="A30" s="168" t="s">
        <v>9</v>
      </c>
      <c r="B30" s="169">
        <v>9</v>
      </c>
      <c r="C30" s="170">
        <v>0.15517241379310345</v>
      </c>
      <c r="D30" s="171">
        <v>14</v>
      </c>
      <c r="E30" s="170">
        <v>0.24137931034482757</v>
      </c>
      <c r="F30" s="171">
        <v>4</v>
      </c>
      <c r="G30" s="170">
        <v>6.8965517241379309E-2</v>
      </c>
      <c r="H30" s="171">
        <v>25</v>
      </c>
      <c r="I30" s="170">
        <v>0.43103448275862072</v>
      </c>
      <c r="J30" s="171">
        <v>6</v>
      </c>
      <c r="K30" s="172">
        <v>0.10344827586206896</v>
      </c>
    </row>
    <row r="31" spans="1:11" ht="15" customHeight="1" thickTop="1">
      <c r="A31" s="186"/>
      <c r="B31" s="187"/>
      <c r="C31" s="188"/>
      <c r="D31" s="187"/>
      <c r="E31" s="188"/>
      <c r="F31" s="187"/>
      <c r="G31" s="188"/>
      <c r="H31" s="187"/>
      <c r="I31" s="188"/>
      <c r="J31" s="187"/>
      <c r="K31" s="188"/>
    </row>
    <row r="32" spans="1:11" ht="31.5" customHeight="1" thickBot="1">
      <c r="A32" s="189" t="s">
        <v>447</v>
      </c>
      <c r="B32" s="189"/>
      <c r="C32" s="189"/>
      <c r="D32" s="189"/>
      <c r="E32" s="188"/>
      <c r="F32" s="187"/>
      <c r="G32" s="188"/>
      <c r="H32" s="187"/>
      <c r="I32" s="188"/>
      <c r="J32" s="187"/>
      <c r="K32" s="188"/>
    </row>
    <row r="33" spans="1:25">
      <c r="A33" s="475" t="s">
        <v>446</v>
      </c>
      <c r="B33" s="187"/>
      <c r="C33" s="188"/>
      <c r="D33" s="187"/>
      <c r="E33" s="188"/>
      <c r="F33" s="187"/>
      <c r="G33" s="188"/>
      <c r="H33" s="187"/>
      <c r="I33" s="188"/>
      <c r="J33" s="187"/>
      <c r="K33" s="188"/>
    </row>
    <row r="34" spans="1:25" ht="28.5" customHeight="1">
      <c r="A34" s="75" t="s">
        <v>218</v>
      </c>
      <c r="B34" s="187"/>
      <c r="C34" s="188"/>
      <c r="D34" s="187"/>
      <c r="E34" s="188"/>
      <c r="F34" s="187"/>
      <c r="G34" s="188"/>
      <c r="H34" s="187"/>
      <c r="I34" s="188"/>
      <c r="J34" s="187"/>
      <c r="K34" s="188"/>
    </row>
    <row r="35" spans="1:25" ht="15" customHeight="1"/>
    <row r="36" spans="1:25" ht="15" customHeight="1" thickBot="1">
      <c r="A36" s="391" t="s">
        <v>22</v>
      </c>
      <c r="B36" s="391"/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</row>
    <row r="37" spans="1:25" ht="15" customHeight="1" thickTop="1">
      <c r="A37" s="392"/>
      <c r="B37" s="389" t="s">
        <v>23</v>
      </c>
      <c r="C37" s="390"/>
      <c r="D37" s="390"/>
      <c r="E37" s="390"/>
      <c r="F37" s="390" t="s">
        <v>24</v>
      </c>
      <c r="G37" s="390"/>
      <c r="H37" s="390"/>
      <c r="I37" s="390"/>
      <c r="J37" s="390"/>
      <c r="K37" s="390"/>
      <c r="L37" s="390"/>
      <c r="M37" s="390"/>
      <c r="N37" s="390"/>
      <c r="O37" s="390"/>
      <c r="P37" s="390"/>
      <c r="Q37" s="395"/>
    </row>
    <row r="38" spans="1:25" ht="37.5" customHeight="1">
      <c r="A38" s="393"/>
      <c r="B38" s="396" t="s">
        <v>25</v>
      </c>
      <c r="C38" s="397"/>
      <c r="D38" s="397" t="s">
        <v>26</v>
      </c>
      <c r="E38" s="397"/>
      <c r="F38" s="397" t="s">
        <v>27</v>
      </c>
      <c r="G38" s="397"/>
      <c r="H38" s="397" t="s">
        <v>28</v>
      </c>
      <c r="I38" s="397"/>
      <c r="J38" s="397" t="s">
        <v>29</v>
      </c>
      <c r="K38" s="397"/>
      <c r="L38" s="397" t="s">
        <v>30</v>
      </c>
      <c r="M38" s="397"/>
      <c r="N38" s="397" t="s">
        <v>31</v>
      </c>
      <c r="O38" s="397"/>
      <c r="P38" s="397" t="s">
        <v>32</v>
      </c>
      <c r="Q38" s="398"/>
    </row>
    <row r="39" spans="1:25" ht="15" customHeight="1" thickBot="1">
      <c r="A39" s="394"/>
      <c r="B39" s="177" t="s">
        <v>4</v>
      </c>
      <c r="C39" s="178" t="s">
        <v>5</v>
      </c>
      <c r="D39" s="178" t="s">
        <v>4</v>
      </c>
      <c r="E39" s="178" t="s">
        <v>5</v>
      </c>
      <c r="F39" s="178" t="s">
        <v>4</v>
      </c>
      <c r="G39" s="178" t="s">
        <v>5</v>
      </c>
      <c r="H39" s="178" t="s">
        <v>4</v>
      </c>
      <c r="I39" s="178" t="s">
        <v>5</v>
      </c>
      <c r="J39" s="178" t="s">
        <v>4</v>
      </c>
      <c r="K39" s="178" t="s">
        <v>5</v>
      </c>
      <c r="L39" s="178" t="s">
        <v>4</v>
      </c>
      <c r="M39" s="178" t="s">
        <v>5</v>
      </c>
      <c r="N39" s="178" t="s">
        <v>4</v>
      </c>
      <c r="O39" s="178" t="s">
        <v>5</v>
      </c>
      <c r="P39" s="178" t="s">
        <v>4</v>
      </c>
      <c r="Q39" s="179" t="s">
        <v>5</v>
      </c>
    </row>
    <row r="40" spans="1:25" ht="15" customHeight="1" thickTop="1">
      <c r="A40" s="163" t="s">
        <v>301</v>
      </c>
      <c r="B40" s="164">
        <v>34</v>
      </c>
      <c r="C40" s="165">
        <v>0.66666666666666674</v>
      </c>
      <c r="D40" s="166">
        <v>17</v>
      </c>
      <c r="E40" s="165">
        <v>0.33333333333333337</v>
      </c>
      <c r="F40" s="166">
        <v>35</v>
      </c>
      <c r="G40" s="165">
        <v>0.68627450980392157</v>
      </c>
      <c r="H40" s="166">
        <v>2</v>
      </c>
      <c r="I40" s="165">
        <v>3.9215686274509803E-2</v>
      </c>
      <c r="J40" s="166">
        <v>6</v>
      </c>
      <c r="K40" s="165">
        <v>0.11764705882352942</v>
      </c>
      <c r="L40" s="166">
        <v>4</v>
      </c>
      <c r="M40" s="165">
        <v>7.8431372549019607E-2</v>
      </c>
      <c r="N40" s="166">
        <v>1</v>
      </c>
      <c r="O40" s="165">
        <v>1.9607843137254902E-2</v>
      </c>
      <c r="P40" s="166">
        <v>3</v>
      </c>
      <c r="Q40" s="167">
        <v>5.8823529411764712E-2</v>
      </c>
    </row>
    <row r="41" spans="1:25" ht="15" customHeight="1">
      <c r="A41" s="208" t="s">
        <v>308</v>
      </c>
      <c r="B41" s="209">
        <v>6</v>
      </c>
      <c r="C41" s="210">
        <v>0.8571428571428571</v>
      </c>
      <c r="D41" s="211">
        <v>1</v>
      </c>
      <c r="E41" s="210">
        <v>0.14285714285714288</v>
      </c>
      <c r="F41" s="211">
        <v>7</v>
      </c>
      <c r="G41" s="210">
        <v>1</v>
      </c>
      <c r="H41" s="211">
        <v>0</v>
      </c>
      <c r="I41" s="210">
        <v>0</v>
      </c>
      <c r="J41" s="211">
        <v>0</v>
      </c>
      <c r="K41" s="210">
        <v>0</v>
      </c>
      <c r="L41" s="211">
        <v>0</v>
      </c>
      <c r="M41" s="210">
        <v>0</v>
      </c>
      <c r="N41" s="211">
        <v>0</v>
      </c>
      <c r="O41" s="210">
        <v>0</v>
      </c>
      <c r="P41" s="211">
        <v>0</v>
      </c>
      <c r="Q41" s="212">
        <v>0</v>
      </c>
    </row>
    <row r="42" spans="1:25" ht="15" customHeight="1" thickBot="1">
      <c r="A42" s="168" t="s">
        <v>9</v>
      </c>
      <c r="B42" s="169">
        <v>40</v>
      </c>
      <c r="C42" s="170">
        <v>0.68965517241379315</v>
      </c>
      <c r="D42" s="171">
        <v>18</v>
      </c>
      <c r="E42" s="170">
        <v>0.31034482758620691</v>
      </c>
      <c r="F42" s="171">
        <v>42</v>
      </c>
      <c r="G42" s="170">
        <v>0.72413793103448265</v>
      </c>
      <c r="H42" s="171">
        <v>2</v>
      </c>
      <c r="I42" s="170">
        <v>3.4482758620689655E-2</v>
      </c>
      <c r="J42" s="171">
        <v>6</v>
      </c>
      <c r="K42" s="170">
        <v>0.10344827586206896</v>
      </c>
      <c r="L42" s="171">
        <v>4</v>
      </c>
      <c r="M42" s="170">
        <v>6.8965517241379309E-2</v>
      </c>
      <c r="N42" s="171">
        <v>1</v>
      </c>
      <c r="O42" s="170">
        <v>1.7241379310344827E-2</v>
      </c>
      <c r="P42" s="171">
        <v>3</v>
      </c>
      <c r="Q42" s="172">
        <v>5.1724137931034482E-2</v>
      </c>
    </row>
    <row r="43" spans="1:25" ht="15" customHeight="1" thickTop="1"/>
    <row r="44" spans="1:25" ht="15" customHeight="1" thickBot="1">
      <c r="A44" s="391" t="s">
        <v>452</v>
      </c>
      <c r="B44" s="391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</row>
    <row r="45" spans="1:25" ht="15" customHeight="1" thickTop="1">
      <c r="A45" s="392"/>
      <c r="B45" s="389" t="s">
        <v>280</v>
      </c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/>
      <c r="Y45" s="395"/>
    </row>
    <row r="46" spans="1:25" ht="52.5" customHeight="1">
      <c r="A46" s="393"/>
      <c r="B46" s="396" t="s">
        <v>33</v>
      </c>
      <c r="C46" s="397"/>
      <c r="D46" s="397" t="s">
        <v>34</v>
      </c>
      <c r="E46" s="397"/>
      <c r="F46" s="397" t="s">
        <v>309</v>
      </c>
      <c r="G46" s="397"/>
      <c r="H46" s="397" t="s">
        <v>310</v>
      </c>
      <c r="I46" s="397"/>
      <c r="J46" s="397" t="s">
        <v>311</v>
      </c>
      <c r="K46" s="397"/>
      <c r="L46" s="397" t="s">
        <v>312</v>
      </c>
      <c r="M46" s="397"/>
      <c r="N46" s="397" t="s">
        <v>35</v>
      </c>
      <c r="O46" s="397"/>
      <c r="P46" s="397" t="s">
        <v>36</v>
      </c>
      <c r="Q46" s="397"/>
      <c r="R46" s="397" t="s">
        <v>37</v>
      </c>
      <c r="S46" s="397"/>
      <c r="T46" s="397" t="s">
        <v>313</v>
      </c>
      <c r="U46" s="397"/>
      <c r="V46" s="397" t="s">
        <v>38</v>
      </c>
      <c r="W46" s="397"/>
      <c r="X46" s="397" t="s">
        <v>39</v>
      </c>
      <c r="Y46" s="398"/>
    </row>
    <row r="47" spans="1:25" ht="15" customHeight="1" thickBot="1">
      <c r="A47" s="394"/>
      <c r="B47" s="177" t="s">
        <v>4</v>
      </c>
      <c r="C47" s="178" t="s">
        <v>5</v>
      </c>
      <c r="D47" s="178" t="s">
        <v>4</v>
      </c>
      <c r="E47" s="178" t="s">
        <v>5</v>
      </c>
      <c r="F47" s="178" t="s">
        <v>4</v>
      </c>
      <c r="G47" s="178" t="s">
        <v>5</v>
      </c>
      <c r="H47" s="178" t="s">
        <v>4</v>
      </c>
      <c r="I47" s="178" t="s">
        <v>5</v>
      </c>
      <c r="J47" s="178" t="s">
        <v>4</v>
      </c>
      <c r="K47" s="178" t="s">
        <v>5</v>
      </c>
      <c r="L47" s="178" t="s">
        <v>4</v>
      </c>
      <c r="M47" s="178" t="s">
        <v>5</v>
      </c>
      <c r="N47" s="178" t="s">
        <v>4</v>
      </c>
      <c r="O47" s="178" t="s">
        <v>5</v>
      </c>
      <c r="P47" s="178" t="s">
        <v>4</v>
      </c>
      <c r="Q47" s="178" t="s">
        <v>5</v>
      </c>
      <c r="R47" s="178" t="s">
        <v>4</v>
      </c>
      <c r="S47" s="178" t="s">
        <v>5</v>
      </c>
      <c r="T47" s="178" t="s">
        <v>4</v>
      </c>
      <c r="U47" s="178" t="s">
        <v>5</v>
      </c>
      <c r="V47" s="178" t="s">
        <v>4</v>
      </c>
      <c r="W47" s="178" t="s">
        <v>5</v>
      </c>
      <c r="X47" s="178" t="s">
        <v>4</v>
      </c>
      <c r="Y47" s="179" t="s">
        <v>5</v>
      </c>
    </row>
    <row r="48" spans="1:25" ht="15" customHeight="1" thickTop="1">
      <c r="A48" s="163" t="s">
        <v>301</v>
      </c>
      <c r="B48" s="164">
        <v>25</v>
      </c>
      <c r="C48" s="165">
        <v>0.49019607843137258</v>
      </c>
      <c r="D48" s="166">
        <v>1</v>
      </c>
      <c r="E48" s="165">
        <v>1.9607843137254902E-2</v>
      </c>
      <c r="F48" s="166">
        <v>1</v>
      </c>
      <c r="G48" s="165">
        <v>1.9607843137254902E-2</v>
      </c>
      <c r="H48" s="166">
        <v>0</v>
      </c>
      <c r="I48" s="165">
        <v>0</v>
      </c>
      <c r="J48" s="166">
        <v>0</v>
      </c>
      <c r="K48" s="165">
        <v>0</v>
      </c>
      <c r="L48" s="166">
        <v>0</v>
      </c>
      <c r="M48" s="165">
        <v>0</v>
      </c>
      <c r="N48" s="166">
        <v>3</v>
      </c>
      <c r="O48" s="165">
        <v>5.8823529411764712E-2</v>
      </c>
      <c r="P48" s="166">
        <v>3</v>
      </c>
      <c r="Q48" s="165">
        <v>5.8823529411764712E-2</v>
      </c>
      <c r="R48" s="166">
        <v>0</v>
      </c>
      <c r="S48" s="165">
        <v>0</v>
      </c>
      <c r="T48" s="166">
        <v>0</v>
      </c>
      <c r="U48" s="165">
        <v>0</v>
      </c>
      <c r="V48" s="166">
        <v>16</v>
      </c>
      <c r="W48" s="165">
        <v>0.31372549019607843</v>
      </c>
      <c r="X48" s="166">
        <v>2</v>
      </c>
      <c r="Y48" s="167">
        <v>3.9215686274509803E-2</v>
      </c>
    </row>
    <row r="49" spans="1:31" ht="15" customHeight="1">
      <c r="A49" s="208" t="s">
        <v>308</v>
      </c>
      <c r="B49" s="209">
        <v>5</v>
      </c>
      <c r="C49" s="210">
        <v>0.7142857142857143</v>
      </c>
      <c r="D49" s="211">
        <v>0</v>
      </c>
      <c r="E49" s="210">
        <v>0</v>
      </c>
      <c r="F49" s="211">
        <v>0</v>
      </c>
      <c r="G49" s="210">
        <v>0</v>
      </c>
      <c r="H49" s="211">
        <v>0</v>
      </c>
      <c r="I49" s="210">
        <v>0</v>
      </c>
      <c r="J49" s="211">
        <v>0</v>
      </c>
      <c r="K49" s="210">
        <v>0</v>
      </c>
      <c r="L49" s="211">
        <v>0</v>
      </c>
      <c r="M49" s="210">
        <v>0</v>
      </c>
      <c r="N49" s="211">
        <v>0</v>
      </c>
      <c r="O49" s="210">
        <v>0</v>
      </c>
      <c r="P49" s="211">
        <v>0</v>
      </c>
      <c r="Q49" s="210">
        <v>0</v>
      </c>
      <c r="R49" s="211">
        <v>0</v>
      </c>
      <c r="S49" s="210">
        <v>0</v>
      </c>
      <c r="T49" s="211">
        <v>0</v>
      </c>
      <c r="U49" s="210">
        <v>0</v>
      </c>
      <c r="V49" s="211">
        <v>2</v>
      </c>
      <c r="W49" s="210">
        <v>0.28571428571428575</v>
      </c>
      <c r="X49" s="211">
        <v>0</v>
      </c>
      <c r="Y49" s="212">
        <v>0</v>
      </c>
    </row>
    <row r="50" spans="1:31" ht="15" customHeight="1" thickBot="1">
      <c r="A50" s="168" t="s">
        <v>9</v>
      </c>
      <c r="B50" s="169">
        <v>30</v>
      </c>
      <c r="C50" s="170">
        <v>0.51724137931034486</v>
      </c>
      <c r="D50" s="171">
        <v>1</v>
      </c>
      <c r="E50" s="170">
        <v>1.7241379310344827E-2</v>
      </c>
      <c r="F50" s="171">
        <v>1</v>
      </c>
      <c r="G50" s="170">
        <v>1.7241379310344827E-2</v>
      </c>
      <c r="H50" s="171">
        <v>0</v>
      </c>
      <c r="I50" s="170">
        <v>0</v>
      </c>
      <c r="J50" s="171">
        <v>0</v>
      </c>
      <c r="K50" s="170">
        <v>0</v>
      </c>
      <c r="L50" s="171">
        <v>0</v>
      </c>
      <c r="M50" s="170">
        <v>0</v>
      </c>
      <c r="N50" s="171">
        <v>3</v>
      </c>
      <c r="O50" s="170">
        <v>5.1724137931034482E-2</v>
      </c>
      <c r="P50" s="171">
        <v>3</v>
      </c>
      <c r="Q50" s="170">
        <v>5.1724137931034482E-2</v>
      </c>
      <c r="R50" s="171">
        <v>0</v>
      </c>
      <c r="S50" s="170">
        <v>0</v>
      </c>
      <c r="T50" s="171">
        <v>0</v>
      </c>
      <c r="U50" s="170">
        <v>0</v>
      </c>
      <c r="V50" s="171">
        <v>18</v>
      </c>
      <c r="W50" s="170">
        <v>0.31034482758620691</v>
      </c>
      <c r="X50" s="171">
        <v>2</v>
      </c>
      <c r="Y50" s="172">
        <v>3.4482758620689655E-2</v>
      </c>
    </row>
    <row r="51" spans="1:31" ht="15" customHeight="1" thickTop="1">
      <c r="A51" s="186"/>
      <c r="B51" s="187"/>
      <c r="C51" s="188"/>
      <c r="D51" s="187"/>
      <c r="E51" s="188"/>
      <c r="F51" s="187"/>
      <c r="G51" s="188"/>
      <c r="H51" s="187"/>
      <c r="I51" s="188"/>
      <c r="J51" s="187"/>
      <c r="K51" s="188"/>
      <c r="L51" s="187"/>
      <c r="M51" s="188"/>
      <c r="N51" s="187"/>
      <c r="O51" s="188"/>
      <c r="P51" s="187"/>
      <c r="Q51" s="188"/>
      <c r="R51" s="187"/>
      <c r="S51" s="188"/>
      <c r="T51" s="187"/>
      <c r="U51" s="188"/>
      <c r="V51" s="187"/>
      <c r="W51" s="188"/>
      <c r="X51" s="187"/>
      <c r="Y51" s="188"/>
    </row>
    <row r="52" spans="1:31" ht="30.75" customHeight="1">
      <c r="A52" s="75" t="s">
        <v>219</v>
      </c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</row>
    <row r="53" spans="1:31" ht="30.75" customHeight="1">
      <c r="A53" s="75"/>
      <c r="B53" s="340"/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</row>
    <row r="54" spans="1:31" ht="15" customHeight="1" thickBot="1">
      <c r="A54" s="424" t="s">
        <v>281</v>
      </c>
      <c r="B54" s="423"/>
      <c r="C54" s="423"/>
      <c r="D54" s="423"/>
      <c r="E54" s="423"/>
      <c r="F54" s="423"/>
      <c r="G54" s="423"/>
      <c r="H54" s="423"/>
      <c r="I54" s="425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</row>
    <row r="55" spans="1:31" ht="15" customHeight="1" thickTop="1">
      <c r="A55" s="403"/>
      <c r="B55" s="413" t="s">
        <v>438</v>
      </c>
      <c r="C55" s="414"/>
      <c r="D55" s="414"/>
      <c r="E55" s="414"/>
      <c r="F55" s="414"/>
      <c r="G55" s="414"/>
      <c r="H55" s="414"/>
      <c r="I55" s="426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</row>
    <row r="56" spans="1:31" ht="15" customHeight="1">
      <c r="A56" s="404"/>
      <c r="B56" s="406" t="s">
        <v>435</v>
      </c>
      <c r="C56" s="407"/>
      <c r="D56" s="408" t="s">
        <v>436</v>
      </c>
      <c r="E56" s="407"/>
      <c r="F56" s="408" t="s">
        <v>437</v>
      </c>
      <c r="G56" s="407"/>
      <c r="H56" s="408" t="s">
        <v>336</v>
      </c>
      <c r="I56" s="409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</row>
    <row r="57" spans="1:31" ht="15" customHeight="1" thickBot="1">
      <c r="A57" s="405"/>
      <c r="B57" s="177" t="s">
        <v>4</v>
      </c>
      <c r="C57" s="178" t="s">
        <v>5</v>
      </c>
      <c r="D57" s="178" t="s">
        <v>4</v>
      </c>
      <c r="E57" s="178" t="s">
        <v>5</v>
      </c>
      <c r="F57" s="178" t="s">
        <v>4</v>
      </c>
      <c r="G57" s="178" t="s">
        <v>5</v>
      </c>
      <c r="H57" s="178" t="s">
        <v>4</v>
      </c>
      <c r="I57" s="353" t="s">
        <v>5</v>
      </c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</row>
    <row r="58" spans="1:31" ht="15" customHeight="1" thickTop="1">
      <c r="A58" s="354" t="s">
        <v>301</v>
      </c>
      <c r="B58" s="164">
        <v>32</v>
      </c>
      <c r="C58" s="165">
        <v>0.62745098039215685</v>
      </c>
      <c r="D58" s="166">
        <v>10</v>
      </c>
      <c r="E58" s="165">
        <v>0.19607843137254902</v>
      </c>
      <c r="F58" s="166">
        <v>8</v>
      </c>
      <c r="G58" s="165">
        <v>0.15686274509803921</v>
      </c>
      <c r="H58" s="166">
        <v>1</v>
      </c>
      <c r="I58" s="355">
        <v>1.9607843137254902E-2</v>
      </c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</row>
    <row r="59" spans="1:31" ht="15" customHeight="1">
      <c r="A59" s="356" t="s">
        <v>308</v>
      </c>
      <c r="B59" s="209">
        <v>6</v>
      </c>
      <c r="C59" s="210">
        <v>0.8571428571428571</v>
      </c>
      <c r="D59" s="211">
        <v>0</v>
      </c>
      <c r="E59" s="210">
        <v>0</v>
      </c>
      <c r="F59" s="211">
        <v>0</v>
      </c>
      <c r="G59" s="210">
        <v>0</v>
      </c>
      <c r="H59" s="211">
        <v>1</v>
      </c>
      <c r="I59" s="357">
        <v>0.14285714285714285</v>
      </c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</row>
    <row r="60" spans="1:31" ht="15" customHeight="1" thickBot="1">
      <c r="A60" s="358" t="s">
        <v>9</v>
      </c>
      <c r="B60" s="359">
        <v>1</v>
      </c>
      <c r="C60" s="360">
        <v>1.7241379310344827E-2</v>
      </c>
      <c r="D60" s="361">
        <v>1</v>
      </c>
      <c r="E60" s="360">
        <v>1.7241379310344827E-2</v>
      </c>
      <c r="F60" s="361">
        <v>3</v>
      </c>
      <c r="G60" s="360">
        <v>5.1724137931034482E-2</v>
      </c>
      <c r="H60" s="361">
        <v>1</v>
      </c>
      <c r="I60" s="362">
        <v>1.7241379310344827E-2</v>
      </c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</row>
    <row r="61" spans="1:31" ht="15" customHeight="1">
      <c r="A61" s="340"/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</row>
    <row r="62" spans="1:31" ht="15" customHeight="1" thickBot="1">
      <c r="A62" s="391" t="s">
        <v>282</v>
      </c>
      <c r="B62" s="391"/>
      <c r="C62" s="391"/>
      <c r="D62" s="391"/>
      <c r="E62" s="391"/>
      <c r="F62" s="391"/>
      <c r="G62" s="391"/>
      <c r="H62" s="391"/>
      <c r="I62" s="391"/>
      <c r="J62" s="391"/>
      <c r="K62" s="391"/>
      <c r="L62" s="391"/>
      <c r="M62" s="391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</row>
    <row r="63" spans="1:31" ht="15" customHeight="1" thickTop="1">
      <c r="A63" s="410"/>
      <c r="B63" s="413" t="s">
        <v>48</v>
      </c>
      <c r="C63" s="414"/>
      <c r="D63" s="414"/>
      <c r="E63" s="414"/>
      <c r="F63" s="414"/>
      <c r="G63" s="414"/>
      <c r="H63" s="414"/>
      <c r="I63" s="414"/>
      <c r="J63" s="414"/>
      <c r="K63" s="414"/>
      <c r="L63" s="414"/>
      <c r="M63" s="415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</row>
    <row r="64" spans="1:31" ht="15" customHeight="1">
      <c r="A64" s="411"/>
      <c r="B64" s="416" t="s">
        <v>49</v>
      </c>
      <c r="C64" s="417"/>
      <c r="D64" s="417"/>
      <c r="E64" s="418"/>
      <c r="F64" s="419" t="s">
        <v>50</v>
      </c>
      <c r="G64" s="417"/>
      <c r="H64" s="417"/>
      <c r="I64" s="418"/>
      <c r="J64" s="419" t="s">
        <v>51</v>
      </c>
      <c r="K64" s="417"/>
      <c r="L64" s="417"/>
      <c r="M64" s="42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</row>
    <row r="65" spans="1:31" ht="37.5" customHeight="1">
      <c r="A65" s="411"/>
      <c r="B65" s="416" t="s">
        <v>259</v>
      </c>
      <c r="C65" s="417"/>
      <c r="D65" s="417"/>
      <c r="E65" s="418"/>
      <c r="F65" s="419" t="s">
        <v>259</v>
      </c>
      <c r="G65" s="417"/>
      <c r="H65" s="417"/>
      <c r="I65" s="418"/>
      <c r="J65" s="419" t="s">
        <v>259</v>
      </c>
      <c r="K65" s="417"/>
      <c r="L65" s="417"/>
      <c r="M65" s="42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</row>
    <row r="66" spans="1:31" ht="15" customHeight="1">
      <c r="A66" s="411"/>
      <c r="B66" s="416" t="s">
        <v>25</v>
      </c>
      <c r="C66" s="418"/>
      <c r="D66" s="419" t="s">
        <v>283</v>
      </c>
      <c r="E66" s="418"/>
      <c r="F66" s="419" t="s">
        <v>25</v>
      </c>
      <c r="G66" s="418"/>
      <c r="H66" s="419" t="s">
        <v>283</v>
      </c>
      <c r="I66" s="418"/>
      <c r="J66" s="419" t="s">
        <v>25</v>
      </c>
      <c r="K66" s="418"/>
      <c r="L66" s="419" t="s">
        <v>283</v>
      </c>
      <c r="M66" s="42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340"/>
      <c r="AE66" s="340"/>
    </row>
    <row r="67" spans="1:31" ht="15" customHeight="1" thickBot="1">
      <c r="A67" s="412"/>
      <c r="B67" s="177" t="s">
        <v>4</v>
      </c>
      <c r="C67" s="178" t="s">
        <v>5</v>
      </c>
      <c r="D67" s="178" t="s">
        <v>4</v>
      </c>
      <c r="E67" s="178" t="s">
        <v>5</v>
      </c>
      <c r="F67" s="178" t="s">
        <v>4</v>
      </c>
      <c r="G67" s="178" t="s">
        <v>5</v>
      </c>
      <c r="H67" s="178" t="s">
        <v>4</v>
      </c>
      <c r="I67" s="178" t="s">
        <v>5</v>
      </c>
      <c r="J67" s="178" t="s">
        <v>4</v>
      </c>
      <c r="K67" s="178" t="s">
        <v>5</v>
      </c>
      <c r="L67" s="178" t="s">
        <v>4</v>
      </c>
      <c r="M67" s="179" t="s">
        <v>5</v>
      </c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</row>
    <row r="68" spans="1:31" ht="15" customHeight="1" thickTop="1">
      <c r="A68" s="349" t="s">
        <v>301</v>
      </c>
      <c r="B68" s="164">
        <v>2</v>
      </c>
      <c r="C68" s="165">
        <v>3.9215686274509803E-2</v>
      </c>
      <c r="D68" s="166">
        <v>25</v>
      </c>
      <c r="E68" s="165">
        <v>0.49019607843137253</v>
      </c>
      <c r="F68" s="166">
        <v>0</v>
      </c>
      <c r="G68" s="165">
        <v>0</v>
      </c>
      <c r="H68" s="166">
        <v>5</v>
      </c>
      <c r="I68" s="165">
        <v>9.8039215686274508E-2</v>
      </c>
      <c r="J68" s="166">
        <v>12</v>
      </c>
      <c r="K68" s="165">
        <v>0.23529411764705882</v>
      </c>
      <c r="L68" s="166">
        <v>7</v>
      </c>
      <c r="M68" s="165">
        <v>0.13725490196078433</v>
      </c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</row>
    <row r="69" spans="1:31" ht="15" customHeight="1">
      <c r="A69" s="350" t="s">
        <v>308</v>
      </c>
      <c r="B69" s="209">
        <v>0</v>
      </c>
      <c r="C69" s="210">
        <v>0</v>
      </c>
      <c r="D69" s="211">
        <v>2</v>
      </c>
      <c r="E69" s="210">
        <v>0.2857142857142857</v>
      </c>
      <c r="F69" s="211">
        <v>2</v>
      </c>
      <c r="G69" s="210">
        <v>0.2857142857142857</v>
      </c>
      <c r="H69" s="211">
        <v>0</v>
      </c>
      <c r="I69" s="210">
        <v>0</v>
      </c>
      <c r="J69" s="211">
        <v>1</v>
      </c>
      <c r="K69" s="210">
        <v>0.14285714285714285</v>
      </c>
      <c r="L69" s="211">
        <v>2</v>
      </c>
      <c r="M69" s="210">
        <v>0.2857142857142857</v>
      </c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</row>
    <row r="70" spans="1:31" ht="15" customHeight="1" thickBot="1">
      <c r="A70" s="351" t="s">
        <v>9</v>
      </c>
      <c r="B70" s="169">
        <v>2</v>
      </c>
      <c r="C70" s="170">
        <v>3.4482758620689655E-2</v>
      </c>
      <c r="D70" s="171">
        <v>27</v>
      </c>
      <c r="E70" s="170">
        <v>0.46551724137931033</v>
      </c>
      <c r="F70" s="171">
        <v>2</v>
      </c>
      <c r="G70" s="170">
        <v>3.4482758620689655E-2</v>
      </c>
      <c r="H70" s="171">
        <v>5</v>
      </c>
      <c r="I70" s="170">
        <v>8.6206896551724144E-2</v>
      </c>
      <c r="J70" s="171">
        <v>13</v>
      </c>
      <c r="K70" s="170">
        <v>0.22413793103448276</v>
      </c>
      <c r="L70" s="171">
        <v>9</v>
      </c>
      <c r="M70" s="170">
        <v>0.15517241379310345</v>
      </c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</row>
    <row r="71" spans="1:31" ht="15" customHeight="1" thickTop="1">
      <c r="A71" s="340"/>
      <c r="B71" s="340"/>
      <c r="C71" s="340"/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</row>
    <row r="72" spans="1:31" ht="15" customHeight="1" thickBot="1">
      <c r="A72" s="391" t="s">
        <v>52</v>
      </c>
      <c r="B72" s="391"/>
      <c r="C72" s="391"/>
      <c r="D72" s="391"/>
      <c r="E72" s="391"/>
      <c r="F72" s="391"/>
      <c r="G72" s="391"/>
      <c r="H72" s="391"/>
      <c r="I72" s="391"/>
      <c r="J72" s="391"/>
      <c r="K72" s="391"/>
    </row>
    <row r="73" spans="1:31" ht="15" customHeight="1" thickTop="1">
      <c r="A73" s="392"/>
      <c r="B73" s="389" t="s">
        <v>53</v>
      </c>
      <c r="C73" s="390"/>
      <c r="D73" s="390"/>
      <c r="E73" s="390"/>
      <c r="F73" s="390"/>
      <c r="G73" s="390"/>
      <c r="H73" s="390"/>
      <c r="I73" s="390"/>
      <c r="J73" s="390"/>
      <c r="K73" s="395"/>
    </row>
    <row r="74" spans="1:31" ht="15" customHeight="1">
      <c r="A74" s="393"/>
      <c r="B74" s="396" t="s">
        <v>54</v>
      </c>
      <c r="C74" s="397"/>
      <c r="D74" s="397" t="s">
        <v>55</v>
      </c>
      <c r="E74" s="397"/>
      <c r="F74" s="397" t="s">
        <v>56</v>
      </c>
      <c r="G74" s="397"/>
      <c r="H74" s="397" t="s">
        <v>57</v>
      </c>
      <c r="I74" s="397"/>
      <c r="J74" s="397" t="s">
        <v>58</v>
      </c>
      <c r="K74" s="398"/>
    </row>
    <row r="75" spans="1:31" ht="15" customHeight="1" thickBot="1">
      <c r="A75" s="394"/>
      <c r="B75" s="177" t="s">
        <v>4</v>
      </c>
      <c r="C75" s="178" t="s">
        <v>5</v>
      </c>
      <c r="D75" s="178" t="s">
        <v>4</v>
      </c>
      <c r="E75" s="178" t="s">
        <v>5</v>
      </c>
      <c r="F75" s="178" t="s">
        <v>4</v>
      </c>
      <c r="G75" s="178" t="s">
        <v>5</v>
      </c>
      <c r="H75" s="178" t="s">
        <v>4</v>
      </c>
      <c r="I75" s="178" t="s">
        <v>5</v>
      </c>
      <c r="J75" s="178" t="s">
        <v>4</v>
      </c>
      <c r="K75" s="179" t="s">
        <v>5</v>
      </c>
    </row>
    <row r="76" spans="1:31" ht="15" customHeight="1" thickTop="1">
      <c r="A76" s="163" t="s">
        <v>301</v>
      </c>
      <c r="B76" s="164">
        <v>41</v>
      </c>
      <c r="C76" s="165">
        <v>0.80392156862745101</v>
      </c>
      <c r="D76" s="166">
        <v>4</v>
      </c>
      <c r="E76" s="165">
        <v>7.8431372549019607E-2</v>
      </c>
      <c r="F76" s="166">
        <v>5</v>
      </c>
      <c r="G76" s="165">
        <v>9.8039215686274522E-2</v>
      </c>
      <c r="H76" s="166">
        <v>1</v>
      </c>
      <c r="I76" s="165">
        <v>1.9607843137254902E-2</v>
      </c>
      <c r="J76" s="166">
        <v>0</v>
      </c>
      <c r="K76" s="167">
        <v>0</v>
      </c>
    </row>
    <row r="77" spans="1:31" ht="15" customHeight="1">
      <c r="A77" s="208" t="s">
        <v>308</v>
      </c>
      <c r="B77" s="209">
        <v>4</v>
      </c>
      <c r="C77" s="210">
        <v>0.57142857142857151</v>
      </c>
      <c r="D77" s="211">
        <v>3</v>
      </c>
      <c r="E77" s="210">
        <v>0.42857142857142855</v>
      </c>
      <c r="F77" s="211">
        <v>0</v>
      </c>
      <c r="G77" s="210">
        <v>0</v>
      </c>
      <c r="H77" s="211">
        <v>0</v>
      </c>
      <c r="I77" s="210">
        <v>0</v>
      </c>
      <c r="J77" s="211">
        <v>0</v>
      </c>
      <c r="K77" s="212">
        <v>0</v>
      </c>
    </row>
    <row r="78" spans="1:31" ht="15" customHeight="1" thickBot="1">
      <c r="A78" s="168" t="s">
        <v>9</v>
      </c>
      <c r="B78" s="169">
        <v>45</v>
      </c>
      <c r="C78" s="170">
        <v>0.77586206896551735</v>
      </c>
      <c r="D78" s="171">
        <v>7</v>
      </c>
      <c r="E78" s="170">
        <v>0.12068965517241378</v>
      </c>
      <c r="F78" s="171">
        <v>5</v>
      </c>
      <c r="G78" s="170">
        <v>8.6206896551724144E-2</v>
      </c>
      <c r="H78" s="171">
        <v>1</v>
      </c>
      <c r="I78" s="170">
        <v>1.7241379310344827E-2</v>
      </c>
      <c r="J78" s="171">
        <v>0</v>
      </c>
      <c r="K78" s="172">
        <v>0</v>
      </c>
    </row>
    <row r="79" spans="1:31" ht="15" customHeight="1" thickTop="1"/>
    <row r="80" spans="1:31" ht="15" customHeight="1">
      <c r="A80" s="475" t="s">
        <v>448</v>
      </c>
    </row>
    <row r="81" spans="1:5" ht="15" customHeight="1" thickBot="1">
      <c r="A81" s="391" t="s">
        <v>284</v>
      </c>
      <c r="B81" s="391"/>
      <c r="C81" s="391"/>
      <c r="D81" s="391"/>
      <c r="E81" s="391"/>
    </row>
    <row r="82" spans="1:5" ht="15" customHeight="1" thickTop="1">
      <c r="A82" s="392"/>
      <c r="B82" s="389" t="s">
        <v>285</v>
      </c>
      <c r="C82" s="390"/>
      <c r="D82" s="390"/>
      <c r="E82" s="395"/>
    </row>
    <row r="83" spans="1:5" ht="15" customHeight="1">
      <c r="A83" s="393"/>
      <c r="B83" s="396" t="s">
        <v>286</v>
      </c>
      <c r="C83" s="397"/>
      <c r="D83" s="397" t="s">
        <v>287</v>
      </c>
      <c r="E83" s="398"/>
    </row>
    <row r="84" spans="1:5" ht="15" customHeight="1" thickBot="1">
      <c r="A84" s="394"/>
      <c r="B84" s="177" t="s">
        <v>4</v>
      </c>
      <c r="C84" s="178" t="s">
        <v>5</v>
      </c>
      <c r="D84" s="178" t="s">
        <v>4</v>
      </c>
      <c r="E84" s="179" t="s">
        <v>5</v>
      </c>
    </row>
    <row r="85" spans="1:5" ht="15" customHeight="1" thickTop="1">
      <c r="A85" s="163" t="s">
        <v>301</v>
      </c>
      <c r="B85" s="164">
        <v>4</v>
      </c>
      <c r="C85" s="165">
        <v>0.57142857142857151</v>
      </c>
      <c r="D85" s="166">
        <v>0</v>
      </c>
      <c r="E85" s="167">
        <v>0</v>
      </c>
    </row>
    <row r="86" spans="1:5" ht="15" customHeight="1">
      <c r="A86" s="208" t="s">
        <v>308</v>
      </c>
      <c r="B86" s="209">
        <v>3</v>
      </c>
      <c r="C86" s="210">
        <v>0.42857142857142855</v>
      </c>
      <c r="D86" s="211">
        <v>0</v>
      </c>
      <c r="E86" s="212">
        <v>0</v>
      </c>
    </row>
    <row r="87" spans="1:5" ht="15" customHeight="1" thickBot="1">
      <c r="A87" s="168" t="s">
        <v>9</v>
      </c>
      <c r="B87" s="169">
        <v>7</v>
      </c>
      <c r="C87" s="170">
        <v>1</v>
      </c>
      <c r="D87" s="171">
        <v>0</v>
      </c>
      <c r="E87" s="172">
        <v>0</v>
      </c>
    </row>
    <row r="88" spans="1:5" ht="15" customHeight="1" thickTop="1"/>
    <row r="89" spans="1:5" ht="15" customHeight="1">
      <c r="A89" s="475" t="s">
        <v>449</v>
      </c>
    </row>
    <row r="90" spans="1:5" ht="15" customHeight="1" thickBot="1">
      <c r="A90" s="391" t="s">
        <v>59</v>
      </c>
      <c r="B90" s="391"/>
      <c r="C90" s="391"/>
      <c r="D90" s="391"/>
      <c r="E90" s="391"/>
    </row>
    <row r="91" spans="1:5" ht="15" customHeight="1" thickTop="1">
      <c r="A91" s="392"/>
      <c r="B91" s="389" t="s">
        <v>451</v>
      </c>
      <c r="C91" s="390"/>
      <c r="D91" s="390"/>
      <c r="E91" s="395"/>
    </row>
    <row r="92" spans="1:5" ht="15" customHeight="1">
      <c r="A92" s="393"/>
      <c r="B92" s="396" t="s">
        <v>25</v>
      </c>
      <c r="C92" s="397"/>
      <c r="D92" s="397" t="s">
        <v>26</v>
      </c>
      <c r="E92" s="398"/>
    </row>
    <row r="93" spans="1:5" ht="15" customHeight="1" thickBot="1">
      <c r="A93" s="394"/>
      <c r="B93" s="177" t="s">
        <v>4</v>
      </c>
      <c r="C93" s="178" t="s">
        <v>5</v>
      </c>
      <c r="D93" s="178" t="s">
        <v>4</v>
      </c>
      <c r="E93" s="179" t="s">
        <v>5</v>
      </c>
    </row>
    <row r="94" spans="1:5" ht="15" customHeight="1" thickTop="1">
      <c r="A94" s="163" t="s">
        <v>301</v>
      </c>
      <c r="B94" s="164">
        <v>2</v>
      </c>
      <c r="C94" s="165">
        <v>0.04</v>
      </c>
      <c r="D94" s="166">
        <v>48</v>
      </c>
      <c r="E94" s="167">
        <v>0.96</v>
      </c>
    </row>
    <row r="95" spans="1:5" ht="15" customHeight="1">
      <c r="A95" s="208" t="s">
        <v>308</v>
      </c>
      <c r="B95" s="209">
        <v>1</v>
      </c>
      <c r="C95" s="210">
        <v>0.14285714285714288</v>
      </c>
      <c r="D95" s="211">
        <v>6</v>
      </c>
      <c r="E95" s="212">
        <v>0.8571428571428571</v>
      </c>
    </row>
    <row r="96" spans="1:5" ht="15" customHeight="1" thickBot="1">
      <c r="A96" s="168" t="s">
        <v>9</v>
      </c>
      <c r="B96" s="169">
        <v>3</v>
      </c>
      <c r="C96" s="170">
        <v>5.2631578947368425E-2</v>
      </c>
      <c r="D96" s="171">
        <v>54</v>
      </c>
      <c r="E96" s="172">
        <v>0.94736842105263164</v>
      </c>
    </row>
    <row r="97" spans="1:19" ht="15" customHeight="1" thickTop="1"/>
    <row r="98" spans="1:19" ht="15" customHeight="1">
      <c r="A98" s="475" t="s">
        <v>450</v>
      </c>
    </row>
    <row r="99" spans="1:19" ht="15" customHeight="1" thickBot="1">
      <c r="A99" s="391" t="s">
        <v>61</v>
      </c>
      <c r="B99" s="391"/>
      <c r="C99" s="391"/>
      <c r="D99" s="391"/>
      <c r="E99" s="391"/>
      <c r="F99" s="391"/>
      <c r="G99" s="391"/>
    </row>
    <row r="100" spans="1:19" ht="15" customHeight="1" thickTop="1">
      <c r="A100" s="392"/>
      <c r="B100" s="389" t="s">
        <v>62</v>
      </c>
      <c r="C100" s="390"/>
      <c r="D100" s="390"/>
      <c r="E100" s="390"/>
      <c r="F100" s="390"/>
      <c r="G100" s="395"/>
    </row>
    <row r="101" spans="1:19" ht="32.25" customHeight="1">
      <c r="A101" s="393"/>
      <c r="B101" s="396" t="s">
        <v>63</v>
      </c>
      <c r="C101" s="397"/>
      <c r="D101" s="397" t="s">
        <v>64</v>
      </c>
      <c r="E101" s="397"/>
      <c r="F101" s="397" t="s">
        <v>32</v>
      </c>
      <c r="G101" s="398"/>
    </row>
    <row r="102" spans="1:19" ht="15" customHeight="1" thickBot="1">
      <c r="A102" s="394"/>
      <c r="B102" s="177" t="s">
        <v>4</v>
      </c>
      <c r="C102" s="178" t="s">
        <v>5</v>
      </c>
      <c r="D102" s="178" t="s">
        <v>4</v>
      </c>
      <c r="E102" s="178" t="s">
        <v>5</v>
      </c>
      <c r="F102" s="178" t="s">
        <v>4</v>
      </c>
      <c r="G102" s="179" t="s">
        <v>5</v>
      </c>
    </row>
    <row r="103" spans="1:19" ht="15" customHeight="1" thickTop="1">
      <c r="A103" s="163" t="s">
        <v>301</v>
      </c>
      <c r="B103" s="164">
        <v>0</v>
      </c>
      <c r="C103" s="165">
        <v>0</v>
      </c>
      <c r="D103" s="166">
        <v>3</v>
      </c>
      <c r="E103" s="165">
        <v>0.75</v>
      </c>
      <c r="F103" s="166">
        <v>1</v>
      </c>
      <c r="G103" s="167">
        <v>0.25</v>
      </c>
    </row>
    <row r="104" spans="1:19" ht="15" customHeight="1" thickBot="1">
      <c r="A104" s="168" t="s">
        <v>9</v>
      </c>
      <c r="B104" s="169">
        <v>0</v>
      </c>
      <c r="C104" s="170">
        <v>0</v>
      </c>
      <c r="D104" s="171">
        <v>3</v>
      </c>
      <c r="E104" s="170">
        <v>0.75</v>
      </c>
      <c r="F104" s="171">
        <v>1</v>
      </c>
      <c r="G104" s="172">
        <v>0.25</v>
      </c>
    </row>
    <row r="105" spans="1:19" ht="15" customHeight="1" thickTop="1"/>
    <row r="106" spans="1:19" ht="15" customHeight="1" thickBot="1">
      <c r="A106" s="391" t="s">
        <v>288</v>
      </c>
      <c r="B106" s="391"/>
      <c r="C106" s="391"/>
      <c r="D106" s="391"/>
      <c r="E106" s="391"/>
      <c r="F106" s="391"/>
      <c r="G106" s="391"/>
      <c r="H106" s="391"/>
      <c r="I106" s="391"/>
      <c r="J106" s="391"/>
      <c r="K106" s="391"/>
      <c r="L106" s="391"/>
      <c r="M106" s="391"/>
      <c r="N106" s="391"/>
      <c r="O106" s="391"/>
      <c r="P106" s="391"/>
      <c r="Q106" s="391"/>
      <c r="R106" s="391"/>
      <c r="S106" s="391"/>
    </row>
    <row r="107" spans="1:19" ht="15" customHeight="1" thickTop="1">
      <c r="A107" s="392"/>
      <c r="B107" s="389" t="s">
        <v>65</v>
      </c>
      <c r="C107" s="390"/>
      <c r="D107" s="390"/>
      <c r="E107" s="390"/>
      <c r="F107" s="390" t="s">
        <v>66</v>
      </c>
      <c r="G107" s="390"/>
      <c r="H107" s="390"/>
      <c r="I107" s="390"/>
      <c r="J107" s="390"/>
      <c r="K107" s="390"/>
      <c r="L107" s="390"/>
      <c r="M107" s="390"/>
      <c r="N107" s="390"/>
      <c r="O107" s="390"/>
      <c r="P107" s="390"/>
      <c r="Q107" s="390"/>
      <c r="R107" s="390"/>
      <c r="S107" s="395"/>
    </row>
    <row r="108" spans="1:19" ht="31.5" customHeight="1">
      <c r="A108" s="393"/>
      <c r="B108" s="396" t="s">
        <v>67</v>
      </c>
      <c r="C108" s="397"/>
      <c r="D108" s="397" t="s">
        <v>68</v>
      </c>
      <c r="E108" s="397"/>
      <c r="F108" s="397" t="s">
        <v>69</v>
      </c>
      <c r="G108" s="397"/>
      <c r="H108" s="397" t="s">
        <v>70</v>
      </c>
      <c r="I108" s="397"/>
      <c r="J108" s="397" t="s">
        <v>71</v>
      </c>
      <c r="K108" s="397"/>
      <c r="L108" s="397" t="s">
        <v>72</v>
      </c>
      <c r="M108" s="397"/>
      <c r="N108" s="397" t="s">
        <v>73</v>
      </c>
      <c r="O108" s="397"/>
      <c r="P108" s="397" t="s">
        <v>74</v>
      </c>
      <c r="Q108" s="397"/>
      <c r="R108" s="397" t="s">
        <v>75</v>
      </c>
      <c r="S108" s="398"/>
    </row>
    <row r="109" spans="1:19" ht="15" customHeight="1" thickBot="1">
      <c r="A109" s="394"/>
      <c r="B109" s="177" t="s">
        <v>4</v>
      </c>
      <c r="C109" s="178" t="s">
        <v>5</v>
      </c>
      <c r="D109" s="178" t="s">
        <v>4</v>
      </c>
      <c r="E109" s="178" t="s">
        <v>5</v>
      </c>
      <c r="F109" s="178" t="s">
        <v>4</v>
      </c>
      <c r="G109" s="178" t="s">
        <v>5</v>
      </c>
      <c r="H109" s="178" t="s">
        <v>4</v>
      </c>
      <c r="I109" s="178" t="s">
        <v>5</v>
      </c>
      <c r="J109" s="178" t="s">
        <v>4</v>
      </c>
      <c r="K109" s="178" t="s">
        <v>5</v>
      </c>
      <c r="L109" s="178" t="s">
        <v>4</v>
      </c>
      <c r="M109" s="178" t="s">
        <v>5</v>
      </c>
      <c r="N109" s="178" t="s">
        <v>4</v>
      </c>
      <c r="O109" s="178" t="s">
        <v>5</v>
      </c>
      <c r="P109" s="178" t="s">
        <v>4</v>
      </c>
      <c r="Q109" s="178" t="s">
        <v>5</v>
      </c>
      <c r="R109" s="178" t="s">
        <v>4</v>
      </c>
      <c r="S109" s="179" t="s">
        <v>5</v>
      </c>
    </row>
    <row r="110" spans="1:19" ht="15" customHeight="1" thickTop="1">
      <c r="A110" s="163" t="s">
        <v>301</v>
      </c>
      <c r="B110" s="164">
        <v>3</v>
      </c>
      <c r="C110" s="165">
        <v>5.8823529411764712E-2</v>
      </c>
      <c r="D110" s="166">
        <v>48</v>
      </c>
      <c r="E110" s="165">
        <v>0.94117647058823539</v>
      </c>
      <c r="F110" s="166">
        <v>47</v>
      </c>
      <c r="G110" s="165">
        <v>0.92156862745098034</v>
      </c>
      <c r="H110" s="166">
        <v>1</v>
      </c>
      <c r="I110" s="165">
        <v>1.9607843137254902E-2</v>
      </c>
      <c r="J110" s="166">
        <v>1</v>
      </c>
      <c r="K110" s="165">
        <v>1.9607843137254902E-2</v>
      </c>
      <c r="L110" s="166">
        <v>0</v>
      </c>
      <c r="M110" s="165">
        <v>0</v>
      </c>
      <c r="N110" s="166">
        <v>1</v>
      </c>
      <c r="O110" s="165">
        <v>1.9607843137254902E-2</v>
      </c>
      <c r="P110" s="166">
        <v>1</v>
      </c>
      <c r="Q110" s="165">
        <v>1.9607843137254902E-2</v>
      </c>
      <c r="R110" s="166">
        <v>0</v>
      </c>
      <c r="S110" s="167">
        <v>0</v>
      </c>
    </row>
    <row r="111" spans="1:19" ht="15" customHeight="1">
      <c r="A111" s="208" t="s">
        <v>308</v>
      </c>
      <c r="B111" s="209">
        <v>0</v>
      </c>
      <c r="C111" s="210">
        <v>0</v>
      </c>
      <c r="D111" s="211">
        <v>7</v>
      </c>
      <c r="E111" s="210">
        <v>1</v>
      </c>
      <c r="F111" s="211">
        <v>6</v>
      </c>
      <c r="G111" s="210">
        <v>0.8571428571428571</v>
      </c>
      <c r="H111" s="211">
        <v>0</v>
      </c>
      <c r="I111" s="210">
        <v>0</v>
      </c>
      <c r="J111" s="211">
        <v>0</v>
      </c>
      <c r="K111" s="210">
        <v>0</v>
      </c>
      <c r="L111" s="211">
        <v>0</v>
      </c>
      <c r="M111" s="210">
        <v>0</v>
      </c>
      <c r="N111" s="211">
        <v>0</v>
      </c>
      <c r="O111" s="210">
        <v>0</v>
      </c>
      <c r="P111" s="211">
        <v>1</v>
      </c>
      <c r="Q111" s="210">
        <v>0.14285714285714288</v>
      </c>
      <c r="R111" s="211">
        <v>0</v>
      </c>
      <c r="S111" s="212">
        <v>0</v>
      </c>
    </row>
    <row r="112" spans="1:19" ht="15" customHeight="1" thickBot="1">
      <c r="A112" s="168" t="s">
        <v>9</v>
      </c>
      <c r="B112" s="169">
        <v>3</v>
      </c>
      <c r="C112" s="170">
        <v>5.1724137931034482E-2</v>
      </c>
      <c r="D112" s="171">
        <v>55</v>
      </c>
      <c r="E112" s="170">
        <v>0.94827586206896552</v>
      </c>
      <c r="F112" s="171">
        <v>53</v>
      </c>
      <c r="G112" s="170">
        <v>0.91379310344827591</v>
      </c>
      <c r="H112" s="171">
        <v>1</v>
      </c>
      <c r="I112" s="170">
        <v>1.7241379310344827E-2</v>
      </c>
      <c r="J112" s="171">
        <v>1</v>
      </c>
      <c r="K112" s="170">
        <v>1.7241379310344827E-2</v>
      </c>
      <c r="L112" s="171">
        <v>0</v>
      </c>
      <c r="M112" s="170">
        <v>0</v>
      </c>
      <c r="N112" s="171">
        <v>1</v>
      </c>
      <c r="O112" s="170">
        <v>1.7241379310344827E-2</v>
      </c>
      <c r="P112" s="171">
        <v>2</v>
      </c>
      <c r="Q112" s="170">
        <v>3.4482758620689655E-2</v>
      </c>
      <c r="R112" s="171">
        <v>0</v>
      </c>
      <c r="S112" s="172">
        <v>0</v>
      </c>
    </row>
    <row r="113" spans="1:17" ht="15" customHeight="1" thickTop="1"/>
    <row r="114" spans="1:17" ht="15" customHeight="1" thickBot="1">
      <c r="A114" s="391" t="s">
        <v>76</v>
      </c>
      <c r="B114" s="391"/>
      <c r="C114" s="391"/>
      <c r="D114" s="391"/>
      <c r="E114" s="391"/>
      <c r="F114" s="391"/>
      <c r="G114" s="391"/>
      <c r="H114" s="391"/>
      <c r="I114" s="391"/>
      <c r="J114" s="391"/>
      <c r="K114" s="391"/>
      <c r="L114" s="391"/>
      <c r="M114" s="391"/>
      <c r="N114" s="391"/>
      <c r="O114" s="391"/>
      <c r="P114" s="391"/>
      <c r="Q114" s="391"/>
    </row>
    <row r="115" spans="1:17" ht="15" customHeight="1" thickTop="1">
      <c r="A115" s="392"/>
      <c r="B115" s="389" t="s">
        <v>77</v>
      </c>
      <c r="C115" s="390"/>
      <c r="D115" s="390"/>
      <c r="E115" s="390"/>
      <c r="F115" s="390"/>
      <c r="G115" s="390"/>
      <c r="H115" s="390"/>
      <c r="I115" s="390"/>
      <c r="J115" s="390"/>
      <c r="K115" s="390"/>
      <c r="L115" s="390"/>
      <c r="M115" s="390"/>
      <c r="N115" s="390"/>
      <c r="O115" s="390"/>
      <c r="P115" s="390"/>
      <c r="Q115" s="395"/>
    </row>
    <row r="116" spans="1:17" ht="35.25" customHeight="1">
      <c r="A116" s="393"/>
      <c r="B116" s="396" t="s">
        <v>78</v>
      </c>
      <c r="C116" s="397"/>
      <c r="D116" s="397" t="s">
        <v>79</v>
      </c>
      <c r="E116" s="397"/>
      <c r="F116" s="397" t="s">
        <v>80</v>
      </c>
      <c r="G116" s="397"/>
      <c r="H116" s="397" t="s">
        <v>81</v>
      </c>
      <c r="I116" s="397"/>
      <c r="J116" s="397" t="s">
        <v>82</v>
      </c>
      <c r="K116" s="397"/>
      <c r="L116" s="397" t="s">
        <v>83</v>
      </c>
      <c r="M116" s="397"/>
      <c r="N116" s="397" t="s">
        <v>84</v>
      </c>
      <c r="O116" s="397"/>
      <c r="P116" s="397" t="s">
        <v>85</v>
      </c>
      <c r="Q116" s="398"/>
    </row>
    <row r="117" spans="1:17" ht="15" customHeight="1" thickBot="1">
      <c r="A117" s="394"/>
      <c r="B117" s="177" t="s">
        <v>4</v>
      </c>
      <c r="C117" s="178" t="s">
        <v>5</v>
      </c>
      <c r="D117" s="178" t="s">
        <v>4</v>
      </c>
      <c r="E117" s="178" t="s">
        <v>5</v>
      </c>
      <c r="F117" s="178" t="s">
        <v>4</v>
      </c>
      <c r="G117" s="178" t="s">
        <v>5</v>
      </c>
      <c r="H117" s="178" t="s">
        <v>4</v>
      </c>
      <c r="I117" s="178" t="s">
        <v>5</v>
      </c>
      <c r="J117" s="178" t="s">
        <v>4</v>
      </c>
      <c r="K117" s="178" t="s">
        <v>5</v>
      </c>
      <c r="L117" s="178" t="s">
        <v>4</v>
      </c>
      <c r="M117" s="178" t="s">
        <v>5</v>
      </c>
      <c r="N117" s="178" t="s">
        <v>4</v>
      </c>
      <c r="O117" s="178" t="s">
        <v>5</v>
      </c>
      <c r="P117" s="178" t="s">
        <v>4</v>
      </c>
      <c r="Q117" s="179" t="s">
        <v>5</v>
      </c>
    </row>
    <row r="118" spans="1:17" ht="15" customHeight="1" thickTop="1">
      <c r="A118" s="163" t="s">
        <v>301</v>
      </c>
      <c r="B118" s="164">
        <v>2</v>
      </c>
      <c r="C118" s="165">
        <v>4.6511627906976744E-2</v>
      </c>
      <c r="D118" s="166">
        <v>4</v>
      </c>
      <c r="E118" s="165">
        <v>9.3023255813953487E-2</v>
      </c>
      <c r="F118" s="166">
        <v>2</v>
      </c>
      <c r="G118" s="165">
        <v>4.6511627906976744E-2</v>
      </c>
      <c r="H118" s="166">
        <v>9</v>
      </c>
      <c r="I118" s="165">
        <v>0.20930232558139536</v>
      </c>
      <c r="J118" s="166">
        <v>7</v>
      </c>
      <c r="K118" s="165">
        <v>0.16279069767441862</v>
      </c>
      <c r="L118" s="166">
        <v>9</v>
      </c>
      <c r="M118" s="165">
        <v>0.20930232558139536</v>
      </c>
      <c r="N118" s="166">
        <v>8</v>
      </c>
      <c r="O118" s="165">
        <v>0.18604651162790697</v>
      </c>
      <c r="P118" s="166">
        <v>2</v>
      </c>
      <c r="Q118" s="167">
        <v>4.6511627906976744E-2</v>
      </c>
    </row>
    <row r="119" spans="1:17" ht="15" customHeight="1">
      <c r="A119" s="208" t="s">
        <v>308</v>
      </c>
      <c r="B119" s="209">
        <v>1</v>
      </c>
      <c r="C119" s="210">
        <v>0.14285714285714288</v>
      </c>
      <c r="D119" s="211">
        <v>0</v>
      </c>
      <c r="E119" s="210">
        <v>0</v>
      </c>
      <c r="F119" s="211">
        <v>1</v>
      </c>
      <c r="G119" s="210">
        <v>0.14285714285714288</v>
      </c>
      <c r="H119" s="211">
        <v>0</v>
      </c>
      <c r="I119" s="210">
        <v>0</v>
      </c>
      <c r="J119" s="211">
        <v>0</v>
      </c>
      <c r="K119" s="210">
        <v>0</v>
      </c>
      <c r="L119" s="211">
        <v>1</v>
      </c>
      <c r="M119" s="210">
        <v>0.14285714285714288</v>
      </c>
      <c r="N119" s="211">
        <v>3</v>
      </c>
      <c r="O119" s="210">
        <v>0.42857142857142855</v>
      </c>
      <c r="P119" s="211">
        <v>1</v>
      </c>
      <c r="Q119" s="212">
        <v>0.14285714285714288</v>
      </c>
    </row>
    <row r="120" spans="1:17" ht="15" customHeight="1" thickBot="1">
      <c r="A120" s="168" t="s">
        <v>9</v>
      </c>
      <c r="B120" s="169">
        <v>3</v>
      </c>
      <c r="C120" s="170">
        <v>0.06</v>
      </c>
      <c r="D120" s="171">
        <v>4</v>
      </c>
      <c r="E120" s="170">
        <v>0.08</v>
      </c>
      <c r="F120" s="171">
        <v>3</v>
      </c>
      <c r="G120" s="170">
        <v>0.06</v>
      </c>
      <c r="H120" s="171">
        <v>9</v>
      </c>
      <c r="I120" s="170">
        <v>0.18</v>
      </c>
      <c r="J120" s="171">
        <v>7</v>
      </c>
      <c r="K120" s="170">
        <v>0.14000000000000001</v>
      </c>
      <c r="L120" s="171">
        <v>10</v>
      </c>
      <c r="M120" s="170">
        <v>0.2</v>
      </c>
      <c r="N120" s="171">
        <v>11</v>
      </c>
      <c r="O120" s="170">
        <v>0.22</v>
      </c>
      <c r="P120" s="171">
        <v>3</v>
      </c>
      <c r="Q120" s="172">
        <v>0.06</v>
      </c>
    </row>
    <row r="121" spans="1:17" ht="15" customHeight="1" thickTop="1"/>
    <row r="122" spans="1:17" ht="15" customHeight="1" thickBot="1">
      <c r="A122" s="391" t="s">
        <v>86</v>
      </c>
      <c r="B122" s="391"/>
      <c r="C122" s="391"/>
      <c r="D122" s="391"/>
      <c r="E122" s="391"/>
      <c r="F122" s="391"/>
      <c r="G122" s="391"/>
      <c r="H122" s="391"/>
      <c r="I122" s="391"/>
      <c r="J122" s="391"/>
      <c r="K122" s="391"/>
      <c r="L122" s="391"/>
      <c r="M122" s="391"/>
    </row>
    <row r="123" spans="1:17" ht="15" customHeight="1" thickTop="1">
      <c r="A123" s="392"/>
      <c r="B123" s="389" t="s">
        <v>87</v>
      </c>
      <c r="C123" s="390"/>
      <c r="D123" s="390"/>
      <c r="E123" s="390"/>
      <c r="F123" s="390"/>
      <c r="G123" s="390"/>
      <c r="H123" s="390"/>
      <c r="I123" s="390"/>
      <c r="J123" s="390"/>
      <c r="K123" s="390"/>
      <c r="L123" s="390"/>
      <c r="M123" s="395"/>
    </row>
    <row r="124" spans="1:17" ht="15" customHeight="1">
      <c r="A124" s="393"/>
      <c r="B124" s="396" t="s">
        <v>88</v>
      </c>
      <c r="C124" s="397"/>
      <c r="D124" s="397" t="s">
        <v>89</v>
      </c>
      <c r="E124" s="397"/>
      <c r="F124" s="397" t="s">
        <v>90</v>
      </c>
      <c r="G124" s="397"/>
      <c r="H124" s="397" t="s">
        <v>91</v>
      </c>
      <c r="I124" s="397"/>
      <c r="J124" s="397" t="s">
        <v>92</v>
      </c>
      <c r="K124" s="397"/>
      <c r="L124" s="397" t="s">
        <v>93</v>
      </c>
      <c r="M124" s="398"/>
    </row>
    <row r="125" spans="1:17" ht="15" customHeight="1" thickBot="1">
      <c r="A125" s="394"/>
      <c r="B125" s="177" t="s">
        <v>4</v>
      </c>
      <c r="C125" s="178" t="s">
        <v>5</v>
      </c>
      <c r="D125" s="178" t="s">
        <v>4</v>
      </c>
      <c r="E125" s="178" t="s">
        <v>5</v>
      </c>
      <c r="F125" s="178" t="s">
        <v>4</v>
      </c>
      <c r="G125" s="178" t="s">
        <v>5</v>
      </c>
      <c r="H125" s="178" t="s">
        <v>4</v>
      </c>
      <c r="I125" s="178" t="s">
        <v>5</v>
      </c>
      <c r="J125" s="178" t="s">
        <v>4</v>
      </c>
      <c r="K125" s="178" t="s">
        <v>5</v>
      </c>
      <c r="L125" s="178" t="s">
        <v>4</v>
      </c>
      <c r="M125" s="179" t="s">
        <v>5</v>
      </c>
    </row>
    <row r="126" spans="1:17" ht="15" customHeight="1" thickTop="1">
      <c r="A126" s="163" t="s">
        <v>301</v>
      </c>
      <c r="B126" s="164">
        <v>10</v>
      </c>
      <c r="C126" s="165">
        <v>0.2</v>
      </c>
      <c r="D126" s="166">
        <v>15</v>
      </c>
      <c r="E126" s="165">
        <v>0.3</v>
      </c>
      <c r="F126" s="166">
        <v>2</v>
      </c>
      <c r="G126" s="165">
        <v>0.04</v>
      </c>
      <c r="H126" s="166">
        <v>2</v>
      </c>
      <c r="I126" s="165">
        <v>0.04</v>
      </c>
      <c r="J126" s="166">
        <v>1</v>
      </c>
      <c r="K126" s="165">
        <v>0.02</v>
      </c>
      <c r="L126" s="166">
        <v>20</v>
      </c>
      <c r="M126" s="167">
        <v>0.4</v>
      </c>
    </row>
    <row r="127" spans="1:17" ht="15" customHeight="1">
      <c r="A127" s="208" t="s">
        <v>308</v>
      </c>
      <c r="B127" s="209">
        <v>2</v>
      </c>
      <c r="C127" s="210">
        <v>0.28571428571428575</v>
      </c>
      <c r="D127" s="211">
        <v>1</v>
      </c>
      <c r="E127" s="210">
        <v>0.14285714285714288</v>
      </c>
      <c r="F127" s="211">
        <v>0</v>
      </c>
      <c r="G127" s="210">
        <v>0</v>
      </c>
      <c r="H127" s="211">
        <v>1</v>
      </c>
      <c r="I127" s="210">
        <v>0.14285714285714288</v>
      </c>
      <c r="J127" s="211">
        <v>1</v>
      </c>
      <c r="K127" s="210">
        <v>0.14285714285714288</v>
      </c>
      <c r="L127" s="211">
        <v>2</v>
      </c>
      <c r="M127" s="212">
        <v>0.28571428571428575</v>
      </c>
    </row>
    <row r="128" spans="1:17" ht="15" customHeight="1" thickBot="1">
      <c r="A128" s="168" t="s">
        <v>9</v>
      </c>
      <c r="B128" s="169">
        <v>12</v>
      </c>
      <c r="C128" s="170">
        <v>0.2105263157894737</v>
      </c>
      <c r="D128" s="171">
        <v>16</v>
      </c>
      <c r="E128" s="170">
        <v>0.2807017543859649</v>
      </c>
      <c r="F128" s="171">
        <v>2</v>
      </c>
      <c r="G128" s="170">
        <v>3.5087719298245612E-2</v>
      </c>
      <c r="H128" s="171">
        <v>3</v>
      </c>
      <c r="I128" s="170">
        <v>5.2631578947368425E-2</v>
      </c>
      <c r="J128" s="171">
        <v>2</v>
      </c>
      <c r="K128" s="170">
        <v>3.5087719298245612E-2</v>
      </c>
      <c r="L128" s="171">
        <v>22</v>
      </c>
      <c r="M128" s="172">
        <v>0.38596491228070179</v>
      </c>
    </row>
    <row r="129" spans="1:57" ht="15" customHeight="1" thickTop="1"/>
    <row r="130" spans="1:57" ht="15" customHeight="1" thickBot="1">
      <c r="A130" s="391" t="s">
        <v>94</v>
      </c>
      <c r="B130" s="391"/>
      <c r="C130" s="391"/>
      <c r="D130" s="391"/>
      <c r="E130" s="391"/>
      <c r="F130" s="391"/>
      <c r="G130" s="391"/>
      <c r="H130" s="391"/>
      <c r="I130" s="391"/>
      <c r="J130" s="391"/>
      <c r="K130" s="391"/>
      <c r="L130" s="391"/>
      <c r="M130" s="391"/>
      <c r="N130" s="391"/>
      <c r="O130" s="391"/>
      <c r="P130" s="391"/>
      <c r="Q130" s="391"/>
      <c r="R130" s="391"/>
      <c r="S130" s="391"/>
    </row>
    <row r="131" spans="1:57" ht="69.75" customHeight="1" thickTop="1">
      <c r="A131" s="392"/>
      <c r="B131" s="389" t="s">
        <v>95</v>
      </c>
      <c r="C131" s="390"/>
      <c r="D131" s="390" t="s">
        <v>96</v>
      </c>
      <c r="E131" s="390"/>
      <c r="F131" s="390" t="s">
        <v>97</v>
      </c>
      <c r="G131" s="390"/>
      <c r="H131" s="390" t="s">
        <v>98</v>
      </c>
      <c r="I131" s="390"/>
      <c r="J131" s="390" t="s">
        <v>99</v>
      </c>
      <c r="K131" s="390"/>
      <c r="L131" s="390" t="s">
        <v>100</v>
      </c>
      <c r="M131" s="390"/>
      <c r="N131" s="390" t="s">
        <v>101</v>
      </c>
      <c r="O131" s="390"/>
      <c r="P131" s="390" t="s">
        <v>289</v>
      </c>
      <c r="Q131" s="390"/>
      <c r="R131" s="390" t="s">
        <v>290</v>
      </c>
      <c r="S131" s="395"/>
    </row>
    <row r="132" spans="1:57" ht="15" customHeight="1">
      <c r="A132" s="393"/>
      <c r="B132" s="396" t="s">
        <v>103</v>
      </c>
      <c r="C132" s="397"/>
      <c r="D132" s="397" t="s">
        <v>26</v>
      </c>
      <c r="E132" s="397"/>
      <c r="F132" s="397" t="s">
        <v>26</v>
      </c>
      <c r="G132" s="397"/>
      <c r="H132" s="397" t="s">
        <v>103</v>
      </c>
      <c r="I132" s="397"/>
      <c r="J132" s="397" t="s">
        <v>103</v>
      </c>
      <c r="K132" s="397"/>
      <c r="L132" s="397" t="s">
        <v>103</v>
      </c>
      <c r="M132" s="397"/>
      <c r="N132" s="397" t="s">
        <v>103</v>
      </c>
      <c r="O132" s="397"/>
      <c r="P132" s="397" t="s">
        <v>103</v>
      </c>
      <c r="Q132" s="397"/>
      <c r="R132" s="397" t="s">
        <v>103</v>
      </c>
      <c r="S132" s="398"/>
    </row>
    <row r="133" spans="1:57" ht="15" customHeight="1" thickBot="1">
      <c r="A133" s="394"/>
      <c r="B133" s="177" t="s">
        <v>4</v>
      </c>
      <c r="C133" s="178" t="s">
        <v>5</v>
      </c>
      <c r="D133" s="178" t="s">
        <v>4</v>
      </c>
      <c r="E133" s="178" t="s">
        <v>5</v>
      </c>
      <c r="F133" s="178" t="s">
        <v>4</v>
      </c>
      <c r="G133" s="178" t="s">
        <v>5</v>
      </c>
      <c r="H133" s="178" t="s">
        <v>4</v>
      </c>
      <c r="I133" s="178" t="s">
        <v>5</v>
      </c>
      <c r="J133" s="178" t="s">
        <v>4</v>
      </c>
      <c r="K133" s="178" t="s">
        <v>5</v>
      </c>
      <c r="L133" s="178" t="s">
        <v>4</v>
      </c>
      <c r="M133" s="178" t="s">
        <v>5</v>
      </c>
      <c r="N133" s="178" t="s">
        <v>4</v>
      </c>
      <c r="O133" s="178" t="s">
        <v>5</v>
      </c>
      <c r="P133" s="178" t="s">
        <v>4</v>
      </c>
      <c r="Q133" s="178" t="s">
        <v>5</v>
      </c>
      <c r="R133" s="178" t="s">
        <v>4</v>
      </c>
      <c r="S133" s="179" t="s">
        <v>5</v>
      </c>
    </row>
    <row r="134" spans="1:57" ht="15" customHeight="1" thickTop="1">
      <c r="A134" s="163" t="s">
        <v>301</v>
      </c>
      <c r="B134" s="164">
        <v>26</v>
      </c>
      <c r="C134" s="167">
        <f>B134/71</f>
        <v>0.36619718309859156</v>
      </c>
      <c r="D134" s="166">
        <v>17</v>
      </c>
      <c r="E134" s="165">
        <v>2.8169014084507043E-2</v>
      </c>
      <c r="F134" s="166">
        <v>1</v>
      </c>
      <c r="G134" s="167">
        <f>F134/71</f>
        <v>1.4084507042253521E-2</v>
      </c>
      <c r="H134" s="166">
        <v>0</v>
      </c>
      <c r="I134" s="167">
        <f>H134/71</f>
        <v>0</v>
      </c>
      <c r="J134" s="166">
        <v>0</v>
      </c>
      <c r="K134" s="167">
        <f>J134/71</f>
        <v>0</v>
      </c>
      <c r="L134" s="166">
        <v>1</v>
      </c>
      <c r="M134" s="167">
        <f>L134/71</f>
        <v>1.4084507042253521E-2</v>
      </c>
      <c r="N134" s="166">
        <v>22</v>
      </c>
      <c r="O134" s="167">
        <f>N134/71</f>
        <v>0.30985915492957744</v>
      </c>
      <c r="P134" s="166">
        <v>2</v>
      </c>
      <c r="Q134" s="167">
        <f>P134/71</f>
        <v>2.8169014084507043E-2</v>
      </c>
      <c r="R134" s="166">
        <v>2</v>
      </c>
      <c r="S134" s="167">
        <f>R134/71</f>
        <v>2.8169014084507043E-2</v>
      </c>
      <c r="T134" s="217"/>
    </row>
    <row r="135" spans="1:57" ht="15" customHeight="1">
      <c r="A135" s="208" t="s">
        <v>308</v>
      </c>
      <c r="B135" s="209">
        <v>3</v>
      </c>
      <c r="C135" s="212">
        <f>B135/12</f>
        <v>0.25</v>
      </c>
      <c r="D135" s="211">
        <v>2</v>
      </c>
      <c r="E135" s="212">
        <f>D135/12</f>
        <v>0.16666666666666666</v>
      </c>
      <c r="F135" s="211">
        <v>0</v>
      </c>
      <c r="G135" s="212">
        <f>F135/12</f>
        <v>0</v>
      </c>
      <c r="H135" s="211">
        <v>1</v>
      </c>
      <c r="I135" s="212">
        <f>H135/12</f>
        <v>8.3333333333333329E-2</v>
      </c>
      <c r="J135" s="211">
        <v>0</v>
      </c>
      <c r="K135" s="212">
        <f>J135/12</f>
        <v>0</v>
      </c>
      <c r="L135" s="476">
        <v>0</v>
      </c>
      <c r="M135" s="212">
        <f>L135/12</f>
        <v>0</v>
      </c>
      <c r="N135" s="211">
        <v>6</v>
      </c>
      <c r="O135" s="212">
        <f>N135/12</f>
        <v>0.5</v>
      </c>
      <c r="P135" s="211">
        <v>0</v>
      </c>
      <c r="Q135" s="212">
        <f>P135/12</f>
        <v>0</v>
      </c>
      <c r="R135" s="211">
        <v>0</v>
      </c>
      <c r="S135" s="212">
        <f>R135/12</f>
        <v>0</v>
      </c>
      <c r="T135" s="217"/>
    </row>
    <row r="136" spans="1:57" ht="15" customHeight="1" thickBot="1">
      <c r="A136" s="168" t="s">
        <v>9</v>
      </c>
      <c r="B136" s="169">
        <f>SUM(B134:B135)</f>
        <v>29</v>
      </c>
      <c r="C136" s="172">
        <f>B136/($B136+$D136+$F136+$H136+$J136+$L136+$N136+$P136+$R136)</f>
        <v>0.3493975903614458</v>
      </c>
      <c r="D136" s="169">
        <f>SUM(D134:D135)</f>
        <v>19</v>
      </c>
      <c r="E136" s="172">
        <f>D136/($B136+$D136+$F136+$H136+$J136+$L136+$N136+$P136+$R136)</f>
        <v>0.2289156626506024</v>
      </c>
      <c r="F136" s="169">
        <f>SUM(F134:F135)</f>
        <v>1</v>
      </c>
      <c r="G136" s="172">
        <f>F136/($B136+$D136+$F136+$H136+$J136+$L136+$N136+$P136+$R136)</f>
        <v>1.2048192771084338E-2</v>
      </c>
      <c r="H136" s="169">
        <f>SUM(H134:H135)</f>
        <v>1</v>
      </c>
      <c r="I136" s="172">
        <f>H136/($B136+$D136+$F136+$H136+$J136+$L136+$N136+$P136+$R136)</f>
        <v>1.2048192771084338E-2</v>
      </c>
      <c r="J136" s="169">
        <f>SUM(J134:J135)</f>
        <v>0</v>
      </c>
      <c r="K136" s="172">
        <f>J136/($B136+$D136+$F136+$H136+$J136+$L136+$N136+$P136+$R136)</f>
        <v>0</v>
      </c>
      <c r="L136" s="169">
        <f>SUM(L134:L135)</f>
        <v>1</v>
      </c>
      <c r="M136" s="172">
        <f>L136/($B136+$D136+$F136+$H136+$J136+$L136+$N136+$P136+$R136)</f>
        <v>1.2048192771084338E-2</v>
      </c>
      <c r="N136" s="169">
        <f>SUM(N134:N135)</f>
        <v>28</v>
      </c>
      <c r="O136" s="172">
        <f>N136/($B136+$D136+$F136+$H136+$J136+$L136+$N136+$P136+$R136)</f>
        <v>0.33734939759036142</v>
      </c>
      <c r="P136" s="169">
        <f>SUM(P134:P135)</f>
        <v>2</v>
      </c>
      <c r="Q136" s="172">
        <f>P136/($B136+$D136+$F136+$H136+$J136+$L136+$N136+$P136+$R136)</f>
        <v>2.4096385542168676E-2</v>
      </c>
      <c r="R136" s="169">
        <f>SUM(R134:R135)</f>
        <v>2</v>
      </c>
      <c r="S136" s="172">
        <f>R136/($B136+$D136+$F136+$H136+$J136+$L136+$N136+$P136+$R136)</f>
        <v>2.4096385542168676E-2</v>
      </c>
      <c r="T136" s="217"/>
    </row>
    <row r="137" spans="1:57" ht="15" customHeight="1" thickTop="1"/>
    <row r="138" spans="1:57" ht="15" customHeight="1" thickBot="1">
      <c r="A138" s="391" t="s">
        <v>104</v>
      </c>
      <c r="B138" s="391"/>
      <c r="C138" s="391"/>
      <c r="D138" s="391"/>
      <c r="E138" s="391"/>
      <c r="F138" s="391"/>
      <c r="G138" s="391"/>
      <c r="H138" s="391"/>
      <c r="I138" s="391"/>
      <c r="J138" s="391"/>
      <c r="K138" s="391"/>
      <c r="L138" s="391"/>
      <c r="M138" s="391"/>
      <c r="N138" s="391"/>
      <c r="O138" s="391"/>
      <c r="P138" s="391"/>
      <c r="Q138" s="391"/>
      <c r="R138" s="391"/>
      <c r="S138" s="391"/>
      <c r="T138" s="391"/>
      <c r="U138" s="391"/>
      <c r="V138" s="391"/>
      <c r="W138" s="391"/>
      <c r="X138" s="391"/>
      <c r="Y138" s="391"/>
      <c r="Z138" s="391"/>
      <c r="AA138" s="391"/>
      <c r="AB138" s="391"/>
      <c r="AC138" s="391"/>
      <c r="AD138" s="391"/>
      <c r="AE138" s="391"/>
      <c r="AF138" s="391"/>
      <c r="AG138" s="391"/>
      <c r="AH138" s="391"/>
      <c r="AI138" s="391"/>
      <c r="AJ138" s="391"/>
      <c r="AK138" s="391"/>
      <c r="AL138" s="391"/>
      <c r="AM138" s="391"/>
      <c r="AN138" s="391"/>
      <c r="AO138" s="391"/>
      <c r="AP138" s="391"/>
      <c r="AQ138" s="391"/>
      <c r="AR138" s="391"/>
      <c r="AS138" s="391"/>
      <c r="AT138" s="391"/>
      <c r="AU138" s="391"/>
      <c r="AV138" s="391"/>
      <c r="AW138" s="391"/>
      <c r="AX138" s="391"/>
      <c r="AY138" s="391"/>
      <c r="AZ138" s="391"/>
      <c r="BA138" s="391"/>
      <c r="BB138" s="391"/>
      <c r="BC138" s="391"/>
      <c r="BD138" s="391"/>
      <c r="BE138" s="391"/>
    </row>
    <row r="139" spans="1:57" ht="15" customHeight="1" thickTop="1">
      <c r="A139" s="392"/>
      <c r="B139" s="389" t="s">
        <v>105</v>
      </c>
      <c r="C139" s="390"/>
      <c r="D139" s="390"/>
      <c r="E139" s="390"/>
      <c r="F139" s="390"/>
      <c r="G139" s="390"/>
      <c r="H139" s="390"/>
      <c r="I139" s="390"/>
      <c r="J139" s="390"/>
      <c r="K139" s="390"/>
      <c r="L139" s="390"/>
      <c r="M139" s="390"/>
      <c r="N139" s="390"/>
      <c r="O139" s="390"/>
      <c r="P139" s="390"/>
      <c r="Q139" s="390"/>
      <c r="R139" s="390"/>
      <c r="S139" s="390"/>
      <c r="T139" s="390"/>
      <c r="U139" s="390"/>
      <c r="V139" s="390"/>
      <c r="W139" s="390"/>
      <c r="X139" s="390"/>
      <c r="Y139" s="390"/>
      <c r="Z139" s="390"/>
      <c r="AA139" s="390"/>
      <c r="AB139" s="390"/>
      <c r="AC139" s="390"/>
      <c r="AD139" s="390"/>
      <c r="AE139" s="390"/>
      <c r="AF139" s="390"/>
      <c r="AG139" s="390"/>
      <c r="AH139" s="390"/>
      <c r="AI139" s="390"/>
      <c r="AJ139" s="390"/>
      <c r="AK139" s="390"/>
      <c r="AL139" s="390"/>
      <c r="AM139" s="390"/>
      <c r="AN139" s="390"/>
      <c r="AO139" s="390"/>
      <c r="AP139" s="390"/>
      <c r="AQ139" s="390"/>
      <c r="AR139" s="390"/>
      <c r="AS139" s="390"/>
      <c r="AT139" s="390"/>
      <c r="AU139" s="390"/>
      <c r="AV139" s="390"/>
      <c r="AW139" s="390"/>
      <c r="AX139" s="390"/>
      <c r="AY139" s="390"/>
      <c r="AZ139" s="390"/>
      <c r="BA139" s="390"/>
      <c r="BB139" s="390"/>
      <c r="BC139" s="390"/>
      <c r="BD139" s="390"/>
      <c r="BE139" s="395"/>
    </row>
    <row r="140" spans="1:57" ht="91.5" customHeight="1">
      <c r="A140" s="393"/>
      <c r="B140" s="396" t="s">
        <v>324</v>
      </c>
      <c r="C140" s="397"/>
      <c r="D140" s="397" t="s">
        <v>325</v>
      </c>
      <c r="E140" s="397"/>
      <c r="F140" s="397" t="s">
        <v>326</v>
      </c>
      <c r="G140" s="397"/>
      <c r="H140" s="397" t="s">
        <v>327</v>
      </c>
      <c r="I140" s="397"/>
      <c r="J140" s="397" t="s">
        <v>106</v>
      </c>
      <c r="K140" s="397"/>
      <c r="L140" s="397" t="s">
        <v>107</v>
      </c>
      <c r="M140" s="397"/>
      <c r="N140" s="397" t="s">
        <v>328</v>
      </c>
      <c r="O140" s="397"/>
      <c r="P140" s="397" t="s">
        <v>108</v>
      </c>
      <c r="Q140" s="397"/>
      <c r="R140" s="397" t="s">
        <v>329</v>
      </c>
      <c r="S140" s="397"/>
      <c r="T140" s="397" t="s">
        <v>330</v>
      </c>
      <c r="U140" s="397"/>
      <c r="V140" s="397" t="s">
        <v>331</v>
      </c>
      <c r="W140" s="397"/>
      <c r="X140" s="397" t="s">
        <v>332</v>
      </c>
      <c r="Y140" s="397"/>
      <c r="Z140" s="397" t="s">
        <v>109</v>
      </c>
      <c r="AA140" s="397"/>
      <c r="AB140" s="397" t="s">
        <v>110</v>
      </c>
      <c r="AC140" s="397"/>
      <c r="AD140" s="397" t="s">
        <v>111</v>
      </c>
      <c r="AE140" s="397"/>
      <c r="AF140" s="397" t="s">
        <v>112</v>
      </c>
      <c r="AG140" s="397"/>
      <c r="AH140" s="397" t="s">
        <v>113</v>
      </c>
      <c r="AI140" s="397"/>
      <c r="AJ140" s="397" t="s">
        <v>114</v>
      </c>
      <c r="AK140" s="397"/>
      <c r="AL140" s="397" t="s">
        <v>115</v>
      </c>
      <c r="AM140" s="397"/>
      <c r="AN140" s="397" t="s">
        <v>116</v>
      </c>
      <c r="AO140" s="397"/>
      <c r="AP140" s="397" t="s">
        <v>117</v>
      </c>
      <c r="AQ140" s="397"/>
      <c r="AR140" s="397" t="s">
        <v>118</v>
      </c>
      <c r="AS140" s="397"/>
      <c r="AT140" s="397" t="s">
        <v>119</v>
      </c>
      <c r="AU140" s="397"/>
      <c r="AV140" s="397" t="s">
        <v>120</v>
      </c>
      <c r="AW140" s="397"/>
      <c r="AX140" s="397" t="s">
        <v>121</v>
      </c>
      <c r="AY140" s="397"/>
      <c r="AZ140" s="397" t="s">
        <v>122</v>
      </c>
      <c r="BA140" s="397"/>
      <c r="BB140" s="397" t="s">
        <v>123</v>
      </c>
      <c r="BC140" s="397"/>
      <c r="BD140" s="397" t="s">
        <v>124</v>
      </c>
      <c r="BE140" s="398"/>
    </row>
    <row r="141" spans="1:57" ht="15" customHeight="1" thickBot="1">
      <c r="A141" s="394"/>
      <c r="B141" s="177" t="s">
        <v>4</v>
      </c>
      <c r="C141" s="178" t="s">
        <v>5</v>
      </c>
      <c r="D141" s="178" t="s">
        <v>4</v>
      </c>
      <c r="E141" s="178" t="s">
        <v>5</v>
      </c>
      <c r="F141" s="178" t="s">
        <v>4</v>
      </c>
      <c r="G141" s="178" t="s">
        <v>5</v>
      </c>
      <c r="H141" s="178" t="s">
        <v>4</v>
      </c>
      <c r="I141" s="178" t="s">
        <v>5</v>
      </c>
      <c r="J141" s="178" t="s">
        <v>4</v>
      </c>
      <c r="K141" s="178" t="s">
        <v>5</v>
      </c>
      <c r="L141" s="178" t="s">
        <v>4</v>
      </c>
      <c r="M141" s="178" t="s">
        <v>5</v>
      </c>
      <c r="N141" s="178" t="s">
        <v>4</v>
      </c>
      <c r="O141" s="178" t="s">
        <v>5</v>
      </c>
      <c r="P141" s="178" t="s">
        <v>4</v>
      </c>
      <c r="Q141" s="178" t="s">
        <v>5</v>
      </c>
      <c r="R141" s="178" t="s">
        <v>4</v>
      </c>
      <c r="S141" s="178" t="s">
        <v>5</v>
      </c>
      <c r="T141" s="178" t="s">
        <v>4</v>
      </c>
      <c r="U141" s="178" t="s">
        <v>5</v>
      </c>
      <c r="V141" s="178" t="s">
        <v>4</v>
      </c>
      <c r="W141" s="178" t="s">
        <v>5</v>
      </c>
      <c r="X141" s="178" t="s">
        <v>4</v>
      </c>
      <c r="Y141" s="178" t="s">
        <v>5</v>
      </c>
      <c r="Z141" s="178" t="s">
        <v>4</v>
      </c>
      <c r="AA141" s="178" t="s">
        <v>5</v>
      </c>
      <c r="AB141" s="178" t="s">
        <v>4</v>
      </c>
      <c r="AC141" s="178" t="s">
        <v>5</v>
      </c>
      <c r="AD141" s="178" t="s">
        <v>4</v>
      </c>
      <c r="AE141" s="178" t="s">
        <v>5</v>
      </c>
      <c r="AF141" s="178" t="s">
        <v>4</v>
      </c>
      <c r="AG141" s="178" t="s">
        <v>5</v>
      </c>
      <c r="AH141" s="178" t="s">
        <v>4</v>
      </c>
      <c r="AI141" s="178" t="s">
        <v>5</v>
      </c>
      <c r="AJ141" s="178" t="s">
        <v>4</v>
      </c>
      <c r="AK141" s="178" t="s">
        <v>5</v>
      </c>
      <c r="AL141" s="178" t="s">
        <v>4</v>
      </c>
      <c r="AM141" s="178" t="s">
        <v>5</v>
      </c>
      <c r="AN141" s="178" t="s">
        <v>4</v>
      </c>
      <c r="AO141" s="178" t="s">
        <v>5</v>
      </c>
      <c r="AP141" s="178" t="s">
        <v>4</v>
      </c>
      <c r="AQ141" s="178" t="s">
        <v>5</v>
      </c>
      <c r="AR141" s="178" t="s">
        <v>4</v>
      </c>
      <c r="AS141" s="178" t="s">
        <v>5</v>
      </c>
      <c r="AT141" s="178" t="s">
        <v>4</v>
      </c>
      <c r="AU141" s="178" t="s">
        <v>5</v>
      </c>
      <c r="AV141" s="178" t="s">
        <v>4</v>
      </c>
      <c r="AW141" s="178" t="s">
        <v>5</v>
      </c>
      <c r="AX141" s="178" t="s">
        <v>4</v>
      </c>
      <c r="AY141" s="178" t="s">
        <v>5</v>
      </c>
      <c r="AZ141" s="178" t="s">
        <v>4</v>
      </c>
      <c r="BA141" s="178" t="s">
        <v>5</v>
      </c>
      <c r="BB141" s="178" t="s">
        <v>4</v>
      </c>
      <c r="BC141" s="178" t="s">
        <v>5</v>
      </c>
      <c r="BD141" s="178" t="s">
        <v>4</v>
      </c>
      <c r="BE141" s="179" t="s">
        <v>5</v>
      </c>
    </row>
    <row r="142" spans="1:57" ht="15" customHeight="1" thickTop="1">
      <c r="A142" s="163" t="s">
        <v>301</v>
      </c>
      <c r="B142" s="164">
        <v>0</v>
      </c>
      <c r="C142" s="165">
        <v>0</v>
      </c>
      <c r="D142" s="166">
        <v>0</v>
      </c>
      <c r="E142" s="165">
        <v>0</v>
      </c>
      <c r="F142" s="166">
        <v>0</v>
      </c>
      <c r="G142" s="165">
        <v>0</v>
      </c>
      <c r="H142" s="166">
        <v>0</v>
      </c>
      <c r="I142" s="165">
        <v>0</v>
      </c>
      <c r="J142" s="166">
        <v>0</v>
      </c>
      <c r="K142" s="165">
        <v>0</v>
      </c>
      <c r="L142" s="166">
        <v>2</v>
      </c>
      <c r="M142" s="165">
        <v>3.9215686274509803E-2</v>
      </c>
      <c r="N142" s="166">
        <v>1</v>
      </c>
      <c r="O142" s="165">
        <v>1.9607843137254902E-2</v>
      </c>
      <c r="P142" s="166">
        <v>6</v>
      </c>
      <c r="Q142" s="165">
        <v>0.11764705882352942</v>
      </c>
      <c r="R142" s="166">
        <v>3</v>
      </c>
      <c r="S142" s="165">
        <v>5.8823529411764712E-2</v>
      </c>
      <c r="T142" s="166">
        <v>2</v>
      </c>
      <c r="U142" s="165">
        <v>3.9215686274509803E-2</v>
      </c>
      <c r="V142" s="166">
        <v>1</v>
      </c>
      <c r="W142" s="165">
        <v>1.9607843137254902E-2</v>
      </c>
      <c r="X142" s="166">
        <v>0</v>
      </c>
      <c r="Y142" s="165">
        <v>0</v>
      </c>
      <c r="Z142" s="166">
        <v>0</v>
      </c>
      <c r="AA142" s="165">
        <v>0</v>
      </c>
      <c r="AB142" s="166">
        <v>1</v>
      </c>
      <c r="AC142" s="165">
        <v>1.9607843137254902E-2</v>
      </c>
      <c r="AD142" s="166">
        <v>2</v>
      </c>
      <c r="AE142" s="165">
        <v>3.9215686274509803E-2</v>
      </c>
      <c r="AF142" s="166">
        <v>5</v>
      </c>
      <c r="AG142" s="165">
        <v>9.8039215686274522E-2</v>
      </c>
      <c r="AH142" s="166">
        <v>0</v>
      </c>
      <c r="AI142" s="165">
        <v>0</v>
      </c>
      <c r="AJ142" s="166">
        <v>1</v>
      </c>
      <c r="AK142" s="165">
        <v>1.9607843137254902E-2</v>
      </c>
      <c r="AL142" s="166">
        <v>0</v>
      </c>
      <c r="AM142" s="165">
        <v>0</v>
      </c>
      <c r="AN142" s="166">
        <v>2</v>
      </c>
      <c r="AO142" s="165">
        <v>3.9215686274509803E-2</v>
      </c>
      <c r="AP142" s="166">
        <v>9</v>
      </c>
      <c r="AQ142" s="165">
        <v>0.17647058823529413</v>
      </c>
      <c r="AR142" s="166">
        <v>9</v>
      </c>
      <c r="AS142" s="165">
        <v>0.17647058823529413</v>
      </c>
      <c r="AT142" s="166">
        <v>2</v>
      </c>
      <c r="AU142" s="165">
        <v>3.9215686274509803E-2</v>
      </c>
      <c r="AV142" s="166">
        <v>2</v>
      </c>
      <c r="AW142" s="165">
        <v>3.9215686274509803E-2</v>
      </c>
      <c r="AX142" s="166">
        <v>1</v>
      </c>
      <c r="AY142" s="165">
        <v>1.9607843137254902E-2</v>
      </c>
      <c r="AZ142" s="166">
        <v>1</v>
      </c>
      <c r="BA142" s="165">
        <v>1.9607843137254902E-2</v>
      </c>
      <c r="BB142" s="166">
        <v>1</v>
      </c>
      <c r="BC142" s="165">
        <v>1.9607843137254902E-2</v>
      </c>
      <c r="BD142" s="166">
        <v>0</v>
      </c>
      <c r="BE142" s="167">
        <v>0</v>
      </c>
    </row>
    <row r="143" spans="1:57" ht="15" customHeight="1">
      <c r="A143" s="208" t="s">
        <v>308</v>
      </c>
      <c r="B143" s="209">
        <v>0</v>
      </c>
      <c r="C143" s="210">
        <v>0</v>
      </c>
      <c r="D143" s="211">
        <v>0</v>
      </c>
      <c r="E143" s="210">
        <v>0</v>
      </c>
      <c r="F143" s="211">
        <v>0</v>
      </c>
      <c r="G143" s="210">
        <v>0</v>
      </c>
      <c r="H143" s="211">
        <v>0</v>
      </c>
      <c r="I143" s="210">
        <v>0</v>
      </c>
      <c r="J143" s="211">
        <v>0</v>
      </c>
      <c r="K143" s="210">
        <v>0</v>
      </c>
      <c r="L143" s="211">
        <v>0</v>
      </c>
      <c r="M143" s="210">
        <v>0</v>
      </c>
      <c r="N143" s="211">
        <v>0</v>
      </c>
      <c r="O143" s="210">
        <v>0</v>
      </c>
      <c r="P143" s="211">
        <v>1</v>
      </c>
      <c r="Q143" s="210">
        <v>0.14285714285714288</v>
      </c>
      <c r="R143" s="211">
        <v>0</v>
      </c>
      <c r="S143" s="210">
        <v>0</v>
      </c>
      <c r="T143" s="211">
        <v>0</v>
      </c>
      <c r="U143" s="210">
        <v>0</v>
      </c>
      <c r="V143" s="211">
        <v>0</v>
      </c>
      <c r="W143" s="210">
        <v>0</v>
      </c>
      <c r="X143" s="211">
        <v>0</v>
      </c>
      <c r="Y143" s="210">
        <v>0</v>
      </c>
      <c r="Z143" s="211">
        <v>0</v>
      </c>
      <c r="AA143" s="210">
        <v>0</v>
      </c>
      <c r="AB143" s="211">
        <v>0</v>
      </c>
      <c r="AC143" s="210">
        <v>0</v>
      </c>
      <c r="AD143" s="211">
        <v>0</v>
      </c>
      <c r="AE143" s="210">
        <v>0</v>
      </c>
      <c r="AF143" s="211">
        <v>0</v>
      </c>
      <c r="AG143" s="210">
        <v>0</v>
      </c>
      <c r="AH143" s="211">
        <v>0</v>
      </c>
      <c r="AI143" s="210">
        <v>0</v>
      </c>
      <c r="AJ143" s="211">
        <v>0</v>
      </c>
      <c r="AK143" s="210">
        <v>0</v>
      </c>
      <c r="AL143" s="211">
        <v>4</v>
      </c>
      <c r="AM143" s="210">
        <v>0.57142857142857151</v>
      </c>
      <c r="AN143" s="211">
        <v>0</v>
      </c>
      <c r="AO143" s="210">
        <v>0</v>
      </c>
      <c r="AP143" s="211">
        <v>1</v>
      </c>
      <c r="AQ143" s="210">
        <v>0.14285714285714288</v>
      </c>
      <c r="AR143" s="211">
        <v>0</v>
      </c>
      <c r="AS143" s="210">
        <v>0</v>
      </c>
      <c r="AT143" s="211">
        <v>0</v>
      </c>
      <c r="AU143" s="210">
        <v>0</v>
      </c>
      <c r="AV143" s="211">
        <v>0</v>
      </c>
      <c r="AW143" s="210">
        <v>0</v>
      </c>
      <c r="AX143" s="211">
        <v>1</v>
      </c>
      <c r="AY143" s="210">
        <v>0.14285714285714288</v>
      </c>
      <c r="AZ143" s="211">
        <v>0</v>
      </c>
      <c r="BA143" s="210">
        <v>0</v>
      </c>
      <c r="BB143" s="211">
        <v>0</v>
      </c>
      <c r="BC143" s="210">
        <v>0</v>
      </c>
      <c r="BD143" s="211">
        <v>0</v>
      </c>
      <c r="BE143" s="212">
        <v>0</v>
      </c>
    </row>
    <row r="144" spans="1:57" ht="15" customHeight="1" thickBot="1">
      <c r="A144" s="168" t="s">
        <v>9</v>
      </c>
      <c r="B144" s="169">
        <v>0</v>
      </c>
      <c r="C144" s="170">
        <v>0</v>
      </c>
      <c r="D144" s="171">
        <v>0</v>
      </c>
      <c r="E144" s="170">
        <v>0</v>
      </c>
      <c r="F144" s="171">
        <v>0</v>
      </c>
      <c r="G144" s="170">
        <v>0</v>
      </c>
      <c r="H144" s="171">
        <v>0</v>
      </c>
      <c r="I144" s="170">
        <v>0</v>
      </c>
      <c r="J144" s="171">
        <v>0</v>
      </c>
      <c r="K144" s="170">
        <v>0</v>
      </c>
      <c r="L144" s="171">
        <v>2</v>
      </c>
      <c r="M144" s="170">
        <v>3.4482758620689655E-2</v>
      </c>
      <c r="N144" s="171">
        <v>1</v>
      </c>
      <c r="O144" s="170">
        <v>1.7241379310344827E-2</v>
      </c>
      <c r="P144" s="171">
        <v>7</v>
      </c>
      <c r="Q144" s="170">
        <v>0.12068965517241378</v>
      </c>
      <c r="R144" s="171">
        <v>3</v>
      </c>
      <c r="S144" s="170">
        <v>5.1724137931034482E-2</v>
      </c>
      <c r="T144" s="171">
        <v>2</v>
      </c>
      <c r="U144" s="170">
        <v>3.4482758620689655E-2</v>
      </c>
      <c r="V144" s="171">
        <v>1</v>
      </c>
      <c r="W144" s="170">
        <v>1.7241379310344827E-2</v>
      </c>
      <c r="X144" s="171">
        <v>0</v>
      </c>
      <c r="Y144" s="170">
        <v>0</v>
      </c>
      <c r="Z144" s="171">
        <v>0</v>
      </c>
      <c r="AA144" s="170">
        <v>0</v>
      </c>
      <c r="AB144" s="171">
        <v>1</v>
      </c>
      <c r="AC144" s="170">
        <v>1.7241379310344827E-2</v>
      </c>
      <c r="AD144" s="171">
        <v>2</v>
      </c>
      <c r="AE144" s="170">
        <v>3.4482758620689655E-2</v>
      </c>
      <c r="AF144" s="171">
        <v>5</v>
      </c>
      <c r="AG144" s="170">
        <v>8.6206896551724144E-2</v>
      </c>
      <c r="AH144" s="171">
        <v>0</v>
      </c>
      <c r="AI144" s="170">
        <v>0</v>
      </c>
      <c r="AJ144" s="171">
        <v>1</v>
      </c>
      <c r="AK144" s="170">
        <v>1.7241379310344827E-2</v>
      </c>
      <c r="AL144" s="171">
        <v>4</v>
      </c>
      <c r="AM144" s="170">
        <v>6.8965517241379309E-2</v>
      </c>
      <c r="AN144" s="171">
        <v>2</v>
      </c>
      <c r="AO144" s="170">
        <v>3.4482758620689655E-2</v>
      </c>
      <c r="AP144" s="171">
        <v>10</v>
      </c>
      <c r="AQ144" s="170">
        <v>0.17241379310344829</v>
      </c>
      <c r="AR144" s="171">
        <v>9</v>
      </c>
      <c r="AS144" s="170">
        <v>0.15517241379310345</v>
      </c>
      <c r="AT144" s="171">
        <v>2</v>
      </c>
      <c r="AU144" s="170">
        <v>3.4482758620689655E-2</v>
      </c>
      <c r="AV144" s="171">
        <v>2</v>
      </c>
      <c r="AW144" s="170">
        <v>3.4482758620689655E-2</v>
      </c>
      <c r="AX144" s="171">
        <v>2</v>
      </c>
      <c r="AY144" s="170">
        <v>3.4482758620689655E-2</v>
      </c>
      <c r="AZ144" s="171">
        <v>1</v>
      </c>
      <c r="BA144" s="170">
        <v>1.7241379310344827E-2</v>
      </c>
      <c r="BB144" s="171">
        <v>1</v>
      </c>
      <c r="BC144" s="170">
        <v>1.7241379310344827E-2</v>
      </c>
      <c r="BD144" s="171">
        <v>0</v>
      </c>
      <c r="BE144" s="172">
        <v>0</v>
      </c>
    </row>
    <row r="145" spans="1:57" ht="15" customHeight="1" thickTop="1">
      <c r="A145" s="186"/>
      <c r="B145" s="187"/>
      <c r="C145" s="188"/>
      <c r="D145" s="187"/>
      <c r="E145" s="188"/>
      <c r="F145" s="187"/>
      <c r="G145" s="188"/>
      <c r="H145" s="187"/>
      <c r="I145" s="188"/>
      <c r="J145" s="187"/>
      <c r="K145" s="188"/>
      <c r="L145" s="187"/>
      <c r="M145" s="188"/>
      <c r="N145" s="187"/>
      <c r="O145" s="188"/>
      <c r="P145" s="187"/>
      <c r="Q145" s="188"/>
      <c r="R145" s="187"/>
      <c r="S145" s="188"/>
      <c r="T145" s="187"/>
      <c r="U145" s="188"/>
      <c r="V145" s="187"/>
      <c r="W145" s="188"/>
      <c r="X145" s="187"/>
      <c r="Y145" s="188"/>
      <c r="Z145" s="187"/>
      <c r="AA145" s="188"/>
      <c r="AB145" s="187"/>
      <c r="AC145" s="188"/>
      <c r="AD145" s="187"/>
      <c r="AE145" s="188"/>
      <c r="AF145" s="187"/>
      <c r="AG145" s="188"/>
      <c r="AH145" s="187"/>
      <c r="AI145" s="188"/>
      <c r="AJ145" s="187"/>
      <c r="AK145" s="188"/>
      <c r="AL145" s="187"/>
      <c r="AM145" s="188"/>
      <c r="AN145" s="187"/>
      <c r="AO145" s="188"/>
      <c r="AP145" s="187"/>
      <c r="AQ145" s="188"/>
      <c r="AR145" s="187"/>
      <c r="AS145" s="188"/>
      <c r="AT145" s="187"/>
      <c r="AU145" s="188"/>
      <c r="AV145" s="187"/>
      <c r="AW145" s="188"/>
      <c r="AX145" s="187"/>
      <c r="AY145" s="188"/>
      <c r="AZ145" s="187"/>
      <c r="BA145" s="188"/>
      <c r="BB145" s="187"/>
      <c r="BC145" s="188"/>
      <c r="BD145" s="187"/>
      <c r="BE145" s="188"/>
    </row>
    <row r="146" spans="1:57" ht="24" customHeight="1">
      <c r="A146" s="75" t="s">
        <v>220</v>
      </c>
    </row>
    <row r="147" spans="1:57">
      <c r="A147" s="475" t="s">
        <v>453</v>
      </c>
    </row>
    <row r="148" spans="1:57">
      <c r="A148" s="475"/>
    </row>
    <row r="149" spans="1:57" ht="15" customHeight="1" thickBot="1">
      <c r="A149" s="480" t="s">
        <v>125</v>
      </c>
      <c r="B149" s="480"/>
      <c r="C149" s="480"/>
      <c r="D149" s="480"/>
      <c r="E149" s="480"/>
      <c r="F149" s="480"/>
      <c r="G149" s="480"/>
      <c r="H149" s="480"/>
      <c r="I149" s="480"/>
      <c r="J149" s="480"/>
      <c r="K149" s="480"/>
      <c r="L149" s="480"/>
      <c r="M149" s="480"/>
      <c r="N149" s="480"/>
      <c r="O149" s="480"/>
      <c r="P149" s="480"/>
      <c r="Q149" s="480"/>
      <c r="R149" s="480"/>
      <c r="S149" s="480"/>
      <c r="T149" s="480"/>
      <c r="U149" s="480"/>
      <c r="V149" s="480"/>
      <c r="W149" s="480"/>
      <c r="X149" s="480"/>
      <c r="Y149" s="480"/>
    </row>
    <row r="150" spans="1:57" ht="30.75" customHeight="1" thickTop="1">
      <c r="A150" s="392" t="s">
        <v>386</v>
      </c>
      <c r="B150" s="389" t="s">
        <v>126</v>
      </c>
      <c r="C150" s="390"/>
      <c r="D150" s="390"/>
      <c r="E150" s="390" t="s">
        <v>127</v>
      </c>
      <c r="F150" s="390"/>
      <c r="G150" s="390"/>
      <c r="H150" s="390" t="s">
        <v>128</v>
      </c>
      <c r="I150" s="390"/>
      <c r="J150" s="390"/>
      <c r="K150" s="390" t="s">
        <v>129</v>
      </c>
      <c r="L150" s="390"/>
      <c r="M150" s="390"/>
      <c r="N150" s="390" t="s">
        <v>131</v>
      </c>
      <c r="O150" s="390"/>
      <c r="P150" s="390"/>
      <c r="Q150" s="390" t="s">
        <v>132</v>
      </c>
      <c r="R150" s="390"/>
      <c r="S150" s="390"/>
      <c r="T150" s="390" t="s">
        <v>133</v>
      </c>
      <c r="U150" s="390"/>
      <c r="V150" s="390"/>
      <c r="W150" s="481" t="s">
        <v>134</v>
      </c>
      <c r="X150" s="414"/>
      <c r="Y150" s="415"/>
    </row>
    <row r="151" spans="1:57" ht="15" customHeight="1" thickBot="1">
      <c r="A151" s="394"/>
      <c r="B151" s="177" t="s">
        <v>4</v>
      </c>
      <c r="C151" s="178" t="s">
        <v>130</v>
      </c>
      <c r="D151" s="178" t="s">
        <v>291</v>
      </c>
      <c r="E151" s="178" t="s">
        <v>4</v>
      </c>
      <c r="F151" s="178" t="s">
        <v>130</v>
      </c>
      <c r="G151" s="178" t="s">
        <v>291</v>
      </c>
      <c r="H151" s="178" t="s">
        <v>4</v>
      </c>
      <c r="I151" s="178" t="s">
        <v>130</v>
      </c>
      <c r="J151" s="178" t="s">
        <v>291</v>
      </c>
      <c r="K151" s="178" t="s">
        <v>4</v>
      </c>
      <c r="L151" s="178" t="s">
        <v>130</v>
      </c>
      <c r="M151" s="178" t="s">
        <v>291</v>
      </c>
      <c r="N151" s="178" t="s">
        <v>4</v>
      </c>
      <c r="O151" s="178" t="s">
        <v>130</v>
      </c>
      <c r="P151" s="178" t="s">
        <v>291</v>
      </c>
      <c r="Q151" s="178" t="s">
        <v>4</v>
      </c>
      <c r="R151" s="178" t="s">
        <v>130</v>
      </c>
      <c r="S151" s="178" t="s">
        <v>291</v>
      </c>
      <c r="T151" s="178" t="s">
        <v>4</v>
      </c>
      <c r="U151" s="178" t="s">
        <v>130</v>
      </c>
      <c r="V151" s="178" t="s">
        <v>291</v>
      </c>
      <c r="W151" s="178" t="s">
        <v>4</v>
      </c>
      <c r="X151" s="178" t="s">
        <v>130</v>
      </c>
      <c r="Y151" s="179" t="s">
        <v>291</v>
      </c>
    </row>
    <row r="152" spans="1:57" ht="15" customHeight="1" thickTop="1">
      <c r="A152" s="163" t="s">
        <v>301</v>
      </c>
      <c r="B152" s="164">
        <v>46</v>
      </c>
      <c r="C152" s="173">
        <v>4.7391304347826102</v>
      </c>
      <c r="D152" s="173">
        <v>1.7312138658396203</v>
      </c>
      <c r="E152" s="166">
        <v>46</v>
      </c>
      <c r="F152" s="173">
        <v>4.5000000000000018</v>
      </c>
      <c r="G152" s="173">
        <v>1.8944362984510426</v>
      </c>
      <c r="H152" s="166">
        <v>46</v>
      </c>
      <c r="I152" s="173">
        <v>4.1956521739130439</v>
      </c>
      <c r="J152" s="173">
        <v>2.1459995362678521</v>
      </c>
      <c r="K152" s="166">
        <v>46</v>
      </c>
      <c r="L152" s="173">
        <v>5.0869565217391282</v>
      </c>
      <c r="M152" s="173">
        <v>1.8835673831738862</v>
      </c>
      <c r="N152" s="166">
        <v>46</v>
      </c>
      <c r="O152" s="173">
        <v>5.7608695652173925</v>
      </c>
      <c r="P152" s="173">
        <v>1.3853965755326467</v>
      </c>
      <c r="Q152" s="166">
        <v>46</v>
      </c>
      <c r="R152" s="173">
        <v>5.5434782608695663</v>
      </c>
      <c r="S152" s="173">
        <v>1.4252722428306721</v>
      </c>
      <c r="T152" s="166">
        <v>46</v>
      </c>
      <c r="U152" s="173">
        <v>5.4565217391304346</v>
      </c>
      <c r="V152" s="173">
        <v>1.7346984590877321</v>
      </c>
      <c r="W152" s="166">
        <v>46</v>
      </c>
      <c r="X152" s="173">
        <v>4.6086956521739122</v>
      </c>
      <c r="Y152" s="174">
        <v>1.9491110323491374</v>
      </c>
    </row>
    <row r="153" spans="1:57" ht="15" customHeight="1">
      <c r="A153" s="208" t="s">
        <v>308</v>
      </c>
      <c r="B153" s="209">
        <v>4</v>
      </c>
      <c r="C153" s="213">
        <v>4.5</v>
      </c>
      <c r="D153" s="213">
        <v>1.9148542155126762</v>
      </c>
      <c r="E153" s="211">
        <v>4</v>
      </c>
      <c r="F153" s="213">
        <v>6.75</v>
      </c>
      <c r="G153" s="214">
        <v>0.49999999999999989</v>
      </c>
      <c r="H153" s="211">
        <v>4</v>
      </c>
      <c r="I153" s="213">
        <v>5.25</v>
      </c>
      <c r="J153" s="213">
        <v>2.8722813232690143</v>
      </c>
      <c r="K153" s="211">
        <v>4</v>
      </c>
      <c r="L153" s="213">
        <v>7</v>
      </c>
      <c r="M153" s="213">
        <v>0</v>
      </c>
      <c r="N153" s="211">
        <v>4</v>
      </c>
      <c r="O153" s="213">
        <v>5.25</v>
      </c>
      <c r="P153" s="214">
        <v>0.95742710775633799</v>
      </c>
      <c r="Q153" s="211">
        <v>4</v>
      </c>
      <c r="R153" s="213">
        <v>5.5</v>
      </c>
      <c r="S153" s="213">
        <v>0.57735026918962584</v>
      </c>
      <c r="T153" s="211">
        <v>4</v>
      </c>
      <c r="U153" s="213">
        <v>5.75</v>
      </c>
      <c r="V153" s="213">
        <v>1.2583057392117916</v>
      </c>
      <c r="W153" s="211">
        <v>4</v>
      </c>
      <c r="X153" s="213">
        <v>4.75</v>
      </c>
      <c r="Y153" s="216">
        <v>0.49999999999999989</v>
      </c>
    </row>
    <row r="154" spans="1:57" ht="15" customHeight="1" thickBot="1">
      <c r="A154" s="168" t="s">
        <v>9</v>
      </c>
      <c r="B154" s="169">
        <v>50</v>
      </c>
      <c r="C154" s="175">
        <v>4.7200000000000015</v>
      </c>
      <c r="D154" s="175">
        <v>1.7266222776843576</v>
      </c>
      <c r="E154" s="171">
        <v>50</v>
      </c>
      <c r="F154" s="175">
        <v>4.6800000000000015</v>
      </c>
      <c r="G154" s="175">
        <v>1.9213090775376485</v>
      </c>
      <c r="H154" s="171">
        <v>50</v>
      </c>
      <c r="I154" s="175">
        <v>4.2800000000000011</v>
      </c>
      <c r="J154" s="175">
        <v>2.1949850076192932</v>
      </c>
      <c r="K154" s="171">
        <v>50</v>
      </c>
      <c r="L154" s="175">
        <v>5.2399999999999993</v>
      </c>
      <c r="M154" s="175">
        <v>1.8796439089598318</v>
      </c>
      <c r="N154" s="171">
        <v>50</v>
      </c>
      <c r="O154" s="175">
        <v>5.7200000000000006</v>
      </c>
      <c r="P154" s="175">
        <v>1.3558640591662481</v>
      </c>
      <c r="Q154" s="171">
        <v>50</v>
      </c>
      <c r="R154" s="175">
        <v>5.5400000000000009</v>
      </c>
      <c r="S154" s="175">
        <v>1.373361732749093</v>
      </c>
      <c r="T154" s="171">
        <v>50</v>
      </c>
      <c r="U154" s="175">
        <v>5.4799999999999995</v>
      </c>
      <c r="V154" s="175">
        <v>1.693203701717606</v>
      </c>
      <c r="W154" s="171">
        <v>50</v>
      </c>
      <c r="X154" s="175">
        <v>4.6199999999999992</v>
      </c>
      <c r="Y154" s="176">
        <v>1.8723552776421162</v>
      </c>
    </row>
    <row r="155" spans="1:57" ht="15" customHeight="1" thickTop="1">
      <c r="A155" s="186"/>
      <c r="B155" s="187"/>
      <c r="C155" s="190"/>
      <c r="D155" s="190"/>
      <c r="E155" s="187"/>
      <c r="F155" s="190"/>
      <c r="G155" s="190"/>
      <c r="H155" s="187"/>
      <c r="I155" s="190"/>
      <c r="J155" s="190"/>
      <c r="K155" s="187"/>
      <c r="L155" s="190"/>
      <c r="M155" s="190"/>
      <c r="N155" s="187"/>
      <c r="O155" s="190"/>
      <c r="P155" s="190"/>
      <c r="Q155" s="187"/>
      <c r="R155" s="190"/>
      <c r="S155" s="190"/>
      <c r="T155" s="187"/>
      <c r="U155" s="190"/>
      <c r="V155" s="190"/>
      <c r="W155" s="187"/>
      <c r="X155" s="190"/>
      <c r="Y155" s="190"/>
    </row>
    <row r="156" spans="1:57" ht="25.5" customHeight="1">
      <c r="A156" s="75" t="s">
        <v>221</v>
      </c>
    </row>
    <row r="157" spans="1:57">
      <c r="A157" s="475" t="s">
        <v>454</v>
      </c>
    </row>
    <row r="158" spans="1:57">
      <c r="A158" s="475"/>
    </row>
    <row r="159" spans="1:57" ht="15" customHeight="1" thickBot="1">
      <c r="A159" s="477" t="s">
        <v>292</v>
      </c>
      <c r="B159" s="478"/>
      <c r="C159" s="478"/>
      <c r="D159" s="478"/>
      <c r="E159" s="478"/>
      <c r="F159" s="478"/>
      <c r="G159" s="478"/>
      <c r="H159" s="478"/>
      <c r="I159" s="478"/>
      <c r="J159" s="478"/>
      <c r="K159" s="478"/>
      <c r="L159" s="478"/>
      <c r="M159" s="478"/>
      <c r="N159" s="478"/>
      <c r="O159" s="478"/>
      <c r="P159" s="478"/>
      <c r="Q159" s="482"/>
    </row>
    <row r="160" spans="1:57" ht="36" customHeight="1" thickTop="1">
      <c r="A160" s="392" t="s">
        <v>386</v>
      </c>
      <c r="B160" s="389" t="s">
        <v>135</v>
      </c>
      <c r="C160" s="390"/>
      <c r="D160" s="390"/>
      <c r="E160" s="390" t="s">
        <v>136</v>
      </c>
      <c r="F160" s="390"/>
      <c r="G160" s="390"/>
      <c r="H160" s="390" t="s">
        <v>137</v>
      </c>
      <c r="I160" s="390"/>
      <c r="J160" s="390"/>
      <c r="K160" s="390" t="s">
        <v>138</v>
      </c>
      <c r="L160" s="390"/>
      <c r="M160" s="390"/>
      <c r="N160" s="390" t="s">
        <v>139</v>
      </c>
      <c r="O160" s="390"/>
      <c r="P160" s="395"/>
      <c r="Q160" s="482"/>
    </row>
    <row r="161" spans="1:19" ht="15" customHeight="1" thickBot="1">
      <c r="A161" s="394"/>
      <c r="B161" s="177" t="s">
        <v>4</v>
      </c>
      <c r="C161" s="178" t="s">
        <v>130</v>
      </c>
      <c r="D161" s="178" t="s">
        <v>291</v>
      </c>
      <c r="E161" s="178" t="s">
        <v>4</v>
      </c>
      <c r="F161" s="178" t="s">
        <v>130</v>
      </c>
      <c r="G161" s="178" t="s">
        <v>291</v>
      </c>
      <c r="H161" s="178" t="s">
        <v>4</v>
      </c>
      <c r="I161" s="178" t="s">
        <v>130</v>
      </c>
      <c r="J161" s="178" t="s">
        <v>291</v>
      </c>
      <c r="K161" s="178" t="s">
        <v>4</v>
      </c>
      <c r="L161" s="178" t="s">
        <v>130</v>
      </c>
      <c r="M161" s="178" t="s">
        <v>291</v>
      </c>
      <c r="N161" s="178" t="s">
        <v>4</v>
      </c>
      <c r="O161" s="178" t="s">
        <v>130</v>
      </c>
      <c r="P161" s="179" t="s">
        <v>291</v>
      </c>
      <c r="Q161" s="482"/>
    </row>
    <row r="162" spans="1:19" ht="15" customHeight="1" thickTop="1">
      <c r="A162" s="163" t="s">
        <v>301</v>
      </c>
      <c r="B162" s="164">
        <v>44</v>
      </c>
      <c r="C162" s="173">
        <v>5.7727272727272707</v>
      </c>
      <c r="D162" s="173">
        <v>1.0753828169353601</v>
      </c>
      <c r="E162" s="166">
        <v>44</v>
      </c>
      <c r="F162" s="173">
        <v>5.1136363636363642</v>
      </c>
      <c r="G162" s="173">
        <v>1.6455141147686179</v>
      </c>
      <c r="H162" s="166">
        <v>44</v>
      </c>
      <c r="I162" s="173">
        <v>4.75</v>
      </c>
      <c r="J162" s="173">
        <v>1.3661182488230814</v>
      </c>
      <c r="K162" s="166">
        <v>44</v>
      </c>
      <c r="L162" s="173">
        <v>4.7727272727272743</v>
      </c>
      <c r="M162" s="173">
        <v>1.7099386139347068</v>
      </c>
      <c r="N162" s="166">
        <v>45</v>
      </c>
      <c r="O162" s="173">
        <v>5.666666666666667</v>
      </c>
      <c r="P162" s="174">
        <v>1.1677484162422844</v>
      </c>
      <c r="Q162" s="482"/>
    </row>
    <row r="163" spans="1:19" ht="15" customHeight="1">
      <c r="A163" s="208" t="s">
        <v>308</v>
      </c>
      <c r="B163" s="209">
        <v>6</v>
      </c>
      <c r="C163" s="213">
        <v>6.3333333333333339</v>
      </c>
      <c r="D163" s="213">
        <v>1.2110601416389968</v>
      </c>
      <c r="E163" s="211">
        <v>6</v>
      </c>
      <c r="F163" s="213">
        <v>6.166666666666667</v>
      </c>
      <c r="G163" s="214">
        <v>0.752772652709081</v>
      </c>
      <c r="H163" s="211">
        <v>6</v>
      </c>
      <c r="I163" s="213">
        <v>4.666666666666667</v>
      </c>
      <c r="J163" s="213">
        <v>2.2509257354845511</v>
      </c>
      <c r="K163" s="211">
        <v>6</v>
      </c>
      <c r="L163" s="213">
        <v>5.3333333333333339</v>
      </c>
      <c r="M163" s="213">
        <v>1.7511900715418263</v>
      </c>
      <c r="N163" s="211">
        <v>6</v>
      </c>
      <c r="O163" s="213">
        <v>5.833333333333333</v>
      </c>
      <c r="P163" s="215">
        <v>1.1690451944500122</v>
      </c>
      <c r="Q163" s="482"/>
    </row>
    <row r="164" spans="1:19" ht="15" customHeight="1" thickBot="1">
      <c r="A164" s="168" t="s">
        <v>9</v>
      </c>
      <c r="B164" s="169">
        <v>50</v>
      </c>
      <c r="C164" s="175">
        <v>5.8399999999999972</v>
      </c>
      <c r="D164" s="175">
        <v>1.0946996606096009</v>
      </c>
      <c r="E164" s="171">
        <v>50</v>
      </c>
      <c r="F164" s="175">
        <v>5.24</v>
      </c>
      <c r="G164" s="175">
        <v>1.5979578804696644</v>
      </c>
      <c r="H164" s="171">
        <v>50</v>
      </c>
      <c r="I164" s="175">
        <v>4.74</v>
      </c>
      <c r="J164" s="175">
        <v>1.4681655915058196</v>
      </c>
      <c r="K164" s="171">
        <v>50</v>
      </c>
      <c r="L164" s="175">
        <v>4.8400000000000007</v>
      </c>
      <c r="M164" s="175">
        <v>1.7066496597792087</v>
      </c>
      <c r="N164" s="171">
        <v>51</v>
      </c>
      <c r="O164" s="175">
        <v>5.6862745098039218</v>
      </c>
      <c r="P164" s="176">
        <v>1.1574142919185226</v>
      </c>
      <c r="Q164" s="482"/>
    </row>
    <row r="165" spans="1:19" ht="15" customHeight="1" thickTop="1">
      <c r="A165" s="186"/>
      <c r="B165" s="187"/>
      <c r="C165" s="190"/>
      <c r="D165" s="190"/>
      <c r="E165" s="187"/>
      <c r="F165" s="190"/>
      <c r="G165" s="190"/>
      <c r="H165" s="187"/>
      <c r="I165" s="190"/>
      <c r="J165" s="190"/>
      <c r="K165" s="187"/>
      <c r="L165" s="190"/>
      <c r="M165" s="190"/>
      <c r="N165" s="187"/>
      <c r="O165" s="190"/>
      <c r="P165" s="190"/>
    </row>
    <row r="166" spans="1:19" ht="33.75" customHeight="1">
      <c r="A166" s="75" t="s">
        <v>222</v>
      </c>
    </row>
    <row r="167" spans="1:19">
      <c r="A167" s="475" t="s">
        <v>455</v>
      </c>
    </row>
    <row r="168" spans="1:19">
      <c r="A168" s="475"/>
    </row>
    <row r="169" spans="1:19" ht="15" customHeight="1" thickBot="1">
      <c r="A169" s="477" t="s">
        <v>261</v>
      </c>
      <c r="B169" s="478"/>
      <c r="C169" s="478"/>
      <c r="D169" s="478"/>
      <c r="E169" s="478"/>
      <c r="F169" s="478"/>
      <c r="G169" s="478"/>
      <c r="H169" s="478"/>
      <c r="I169" s="478"/>
      <c r="J169" s="478"/>
      <c r="K169" s="478"/>
      <c r="L169" s="478"/>
      <c r="M169" s="478"/>
    </row>
    <row r="170" spans="1:19" ht="15" customHeight="1" thickTop="1">
      <c r="A170" s="392" t="s">
        <v>386</v>
      </c>
      <c r="B170" s="389" t="s">
        <v>462</v>
      </c>
      <c r="C170" s="390"/>
      <c r="D170" s="390"/>
      <c r="E170" s="390" t="s">
        <v>463</v>
      </c>
      <c r="F170" s="390"/>
      <c r="G170" s="390"/>
      <c r="H170" s="390" t="s">
        <v>464</v>
      </c>
      <c r="I170" s="390"/>
      <c r="J170" s="390"/>
      <c r="K170" s="390" t="s">
        <v>465</v>
      </c>
      <c r="L170" s="390"/>
      <c r="M170" s="395"/>
    </row>
    <row r="171" spans="1:19" ht="15" customHeight="1" thickBot="1">
      <c r="A171" s="394"/>
      <c r="B171" s="177" t="s">
        <v>4</v>
      </c>
      <c r="C171" s="178" t="s">
        <v>130</v>
      </c>
      <c r="D171" s="178" t="s">
        <v>291</v>
      </c>
      <c r="E171" s="178" t="s">
        <v>4</v>
      </c>
      <c r="F171" s="178" t="s">
        <v>130</v>
      </c>
      <c r="G171" s="178" t="s">
        <v>291</v>
      </c>
      <c r="H171" s="178" t="s">
        <v>4</v>
      </c>
      <c r="I171" s="178" t="s">
        <v>130</v>
      </c>
      <c r="J171" s="178" t="s">
        <v>459</v>
      </c>
      <c r="K171" s="178" t="s">
        <v>4</v>
      </c>
      <c r="L171" s="178" t="s">
        <v>130</v>
      </c>
      <c r="M171" s="179" t="s">
        <v>459</v>
      </c>
    </row>
    <row r="172" spans="1:19" ht="15" customHeight="1" thickTop="1">
      <c r="A172" s="163" t="s">
        <v>301</v>
      </c>
      <c r="B172" s="164">
        <v>52</v>
      </c>
      <c r="C172" s="173">
        <v>5.3461538461538476</v>
      </c>
      <c r="D172" s="173">
        <v>1.2506408613597126</v>
      </c>
      <c r="E172" s="166">
        <v>51</v>
      </c>
      <c r="F172" s="173">
        <v>4.7450980392156863</v>
      </c>
      <c r="G172" s="173">
        <v>1.6351530479426315</v>
      </c>
      <c r="H172" s="166">
        <v>52</v>
      </c>
      <c r="I172" s="173">
        <v>4.653846153846156</v>
      </c>
      <c r="J172" s="173">
        <v>1.4264258828963676</v>
      </c>
      <c r="K172" s="166">
        <v>51</v>
      </c>
      <c r="L172" s="173">
        <v>4.8039215686274508</v>
      </c>
      <c r="M172" s="174">
        <v>1.5234120630103629</v>
      </c>
    </row>
    <row r="173" spans="1:19" ht="15" customHeight="1">
      <c r="A173" s="208" t="s">
        <v>308</v>
      </c>
      <c r="B173" s="209">
        <v>7</v>
      </c>
      <c r="C173" s="213">
        <v>6</v>
      </c>
      <c r="D173" s="213">
        <v>0.81649658092772603</v>
      </c>
      <c r="E173" s="211">
        <v>7</v>
      </c>
      <c r="F173" s="213">
        <v>5.2857142857142865</v>
      </c>
      <c r="G173" s="214">
        <v>0.95118973121134198</v>
      </c>
      <c r="H173" s="211">
        <v>7</v>
      </c>
      <c r="I173" s="213">
        <v>5.4285714285714279</v>
      </c>
      <c r="J173" s="213">
        <v>0.78679579246944298</v>
      </c>
      <c r="K173" s="211">
        <v>7</v>
      </c>
      <c r="L173" s="213">
        <v>5.2857142857142865</v>
      </c>
      <c r="M173" s="216">
        <v>0.95118973121134198</v>
      </c>
    </row>
    <row r="174" spans="1:19" ht="15" customHeight="1" thickBot="1">
      <c r="A174" s="168" t="s">
        <v>9</v>
      </c>
      <c r="B174" s="169">
        <v>59</v>
      </c>
      <c r="C174" s="175">
        <v>5.4237288135593236</v>
      </c>
      <c r="D174" s="175">
        <v>1.2205621914187665</v>
      </c>
      <c r="E174" s="171">
        <v>58</v>
      </c>
      <c r="F174" s="175">
        <v>4.8103448275862064</v>
      </c>
      <c r="G174" s="175">
        <v>1.5723141571684791</v>
      </c>
      <c r="H174" s="171">
        <v>59</v>
      </c>
      <c r="I174" s="175">
        <v>4.7457627118644083</v>
      </c>
      <c r="J174" s="175">
        <v>1.3845604349019827</v>
      </c>
      <c r="K174" s="171">
        <v>58</v>
      </c>
      <c r="L174" s="175">
        <v>4.8620689655172402</v>
      </c>
      <c r="M174" s="176">
        <v>1.4683595795340585</v>
      </c>
    </row>
    <row r="175" spans="1:19" ht="15" customHeight="1" thickTop="1"/>
    <row r="176" spans="1:19" ht="15" customHeight="1" thickBot="1">
      <c r="A176" s="483" t="s">
        <v>141</v>
      </c>
      <c r="B176" s="483"/>
      <c r="C176" s="483"/>
      <c r="D176" s="483"/>
      <c r="E176" s="483"/>
      <c r="F176" s="483"/>
      <c r="G176" s="483"/>
      <c r="H176" s="483"/>
      <c r="I176" s="483"/>
      <c r="J176" s="483"/>
      <c r="K176" s="483"/>
      <c r="L176" s="483"/>
      <c r="M176" s="483"/>
      <c r="N176" s="483"/>
      <c r="O176" s="483"/>
      <c r="P176" s="483"/>
      <c r="Q176" s="483"/>
      <c r="R176" s="483"/>
      <c r="S176" s="483"/>
    </row>
    <row r="177" spans="1:19" ht="15" customHeight="1" thickTop="1">
      <c r="A177" s="392" t="s">
        <v>386</v>
      </c>
      <c r="B177" s="389" t="s">
        <v>466</v>
      </c>
      <c r="C177" s="390"/>
      <c r="D177" s="390"/>
      <c r="E177" s="390" t="s">
        <v>467</v>
      </c>
      <c r="F177" s="390"/>
      <c r="G177" s="390"/>
      <c r="H177" s="390" t="s">
        <v>468</v>
      </c>
      <c r="I177" s="390"/>
      <c r="J177" s="390"/>
      <c r="K177" s="390" t="s">
        <v>469</v>
      </c>
      <c r="L177" s="390"/>
      <c r="M177" s="390"/>
      <c r="N177" s="390" t="s">
        <v>470</v>
      </c>
      <c r="O177" s="390"/>
      <c r="P177" s="390"/>
      <c r="Q177" s="481" t="s">
        <v>471</v>
      </c>
      <c r="R177" s="414"/>
      <c r="S177" s="415"/>
    </row>
    <row r="178" spans="1:19" ht="15" customHeight="1" thickBot="1">
      <c r="A178" s="394"/>
      <c r="B178" s="177" t="s">
        <v>4</v>
      </c>
      <c r="C178" s="178" t="s">
        <v>130</v>
      </c>
      <c r="D178" s="178" t="s">
        <v>291</v>
      </c>
      <c r="E178" s="178" t="s">
        <v>4</v>
      </c>
      <c r="F178" s="178" t="s">
        <v>130</v>
      </c>
      <c r="G178" s="178" t="s">
        <v>291</v>
      </c>
      <c r="H178" s="178" t="s">
        <v>4</v>
      </c>
      <c r="I178" s="178" t="s">
        <v>130</v>
      </c>
      <c r="J178" s="178" t="s">
        <v>291</v>
      </c>
      <c r="K178" s="178" t="s">
        <v>4</v>
      </c>
      <c r="L178" s="178" t="s">
        <v>130</v>
      </c>
      <c r="M178" s="178" t="s">
        <v>291</v>
      </c>
      <c r="N178" s="178" t="s">
        <v>4</v>
      </c>
      <c r="O178" s="178" t="s">
        <v>130</v>
      </c>
      <c r="P178" s="178" t="s">
        <v>291</v>
      </c>
      <c r="Q178" s="178" t="s">
        <v>4</v>
      </c>
      <c r="R178" s="178" t="s">
        <v>130</v>
      </c>
      <c r="S178" s="179" t="s">
        <v>291</v>
      </c>
    </row>
    <row r="179" spans="1:19" ht="15" customHeight="1" thickTop="1">
      <c r="A179" s="163" t="s">
        <v>301</v>
      </c>
      <c r="B179" s="164">
        <v>52</v>
      </c>
      <c r="C179" s="173">
        <v>4.2692307692307701</v>
      </c>
      <c r="D179" s="173">
        <v>1.794494681348382</v>
      </c>
      <c r="E179" s="166">
        <v>51</v>
      </c>
      <c r="F179" s="173">
        <v>5.6274509803921573</v>
      </c>
      <c r="G179" s="173">
        <v>1.7659080872313313</v>
      </c>
      <c r="H179" s="166">
        <v>52</v>
      </c>
      <c r="I179" s="173">
        <v>4.0961538461538458</v>
      </c>
      <c r="J179" s="173">
        <v>1.5499476953175586</v>
      </c>
      <c r="K179" s="166">
        <v>51</v>
      </c>
      <c r="L179" s="173">
        <v>4.4117647058823524</v>
      </c>
      <c r="M179" s="173">
        <v>2.0413375084805088</v>
      </c>
      <c r="N179" s="166">
        <v>52</v>
      </c>
      <c r="O179" s="173">
        <v>4.4423076923076907</v>
      </c>
      <c r="P179" s="173">
        <v>1.4607741909009804</v>
      </c>
      <c r="Q179" s="166">
        <v>51</v>
      </c>
      <c r="R179" s="173">
        <v>5.1176470588235281</v>
      </c>
      <c r="S179" s="174">
        <v>1.2751009187280735</v>
      </c>
    </row>
    <row r="180" spans="1:19" ht="15" customHeight="1">
      <c r="A180" s="208" t="s">
        <v>308</v>
      </c>
      <c r="B180" s="209">
        <v>7</v>
      </c>
      <c r="C180" s="213">
        <v>5.7142857142857144</v>
      </c>
      <c r="D180" s="213">
        <v>1.7994708216848745</v>
      </c>
      <c r="E180" s="211">
        <v>7</v>
      </c>
      <c r="F180" s="213">
        <v>7</v>
      </c>
      <c r="G180" s="214">
        <v>0</v>
      </c>
      <c r="H180" s="211">
        <v>7</v>
      </c>
      <c r="I180" s="213">
        <v>3.7142857142857144</v>
      </c>
      <c r="J180" s="213">
        <v>2.6276913640612181</v>
      </c>
      <c r="K180" s="211">
        <v>7</v>
      </c>
      <c r="L180" s="213">
        <v>6.8571428571428568</v>
      </c>
      <c r="M180" s="213">
        <v>0.37796447300922725</v>
      </c>
      <c r="N180" s="211">
        <v>7</v>
      </c>
      <c r="O180" s="213">
        <v>5.5714285714285712</v>
      </c>
      <c r="P180" s="213">
        <v>1.2724180205607034</v>
      </c>
      <c r="Q180" s="211">
        <v>7</v>
      </c>
      <c r="R180" s="213">
        <v>6.1428571428571432</v>
      </c>
      <c r="S180" s="215">
        <v>1.0690449676496976</v>
      </c>
    </row>
    <row r="181" spans="1:19" ht="15" customHeight="1" thickBot="1">
      <c r="A181" s="168" t="s">
        <v>9</v>
      </c>
      <c r="B181" s="169">
        <v>59</v>
      </c>
      <c r="C181" s="175">
        <v>4.4406779661016964</v>
      </c>
      <c r="D181" s="175">
        <v>1.840831768903038</v>
      </c>
      <c r="E181" s="171">
        <v>58</v>
      </c>
      <c r="F181" s="175">
        <v>5.7931034482758621</v>
      </c>
      <c r="G181" s="175">
        <v>1.7143217234716615</v>
      </c>
      <c r="H181" s="171">
        <v>59</v>
      </c>
      <c r="I181" s="175">
        <v>4.0508474576271176</v>
      </c>
      <c r="J181" s="175">
        <v>1.6858818301693477</v>
      </c>
      <c r="K181" s="171">
        <v>58</v>
      </c>
      <c r="L181" s="175">
        <v>4.706896551724137</v>
      </c>
      <c r="M181" s="175">
        <v>2.0775206266179378</v>
      </c>
      <c r="N181" s="171">
        <v>59</v>
      </c>
      <c r="O181" s="175">
        <v>4.5762711864406773</v>
      </c>
      <c r="P181" s="175">
        <v>1.4762883307588581</v>
      </c>
      <c r="Q181" s="171">
        <v>58</v>
      </c>
      <c r="R181" s="175">
        <v>5.2413793103448265</v>
      </c>
      <c r="S181" s="176">
        <v>1.2884145680694361</v>
      </c>
    </row>
    <row r="182" spans="1:19" ht="15" customHeight="1" thickTop="1"/>
    <row r="183" spans="1:19" ht="15" customHeight="1" thickBot="1">
      <c r="A183" s="483" t="s">
        <v>144</v>
      </c>
      <c r="B183" s="483"/>
      <c r="C183" s="483"/>
      <c r="D183" s="483"/>
      <c r="E183" s="483"/>
      <c r="F183" s="483"/>
      <c r="G183" s="483"/>
      <c r="H183" s="483"/>
      <c r="I183" s="483"/>
      <c r="J183" s="483"/>
      <c r="K183" s="483"/>
      <c r="L183" s="483"/>
      <c r="M183" s="483"/>
      <c r="N183" s="483"/>
      <c r="O183" s="483"/>
      <c r="P183" s="483"/>
      <c r="Q183" s="483"/>
      <c r="R183" s="483"/>
      <c r="S183" s="483"/>
    </row>
    <row r="184" spans="1:19" ht="15" customHeight="1" thickTop="1">
      <c r="A184" s="392" t="s">
        <v>386</v>
      </c>
      <c r="B184" s="389" t="s">
        <v>472</v>
      </c>
      <c r="C184" s="390"/>
      <c r="D184" s="390"/>
      <c r="E184" s="390" t="s">
        <v>473</v>
      </c>
      <c r="F184" s="390"/>
      <c r="G184" s="390"/>
      <c r="H184" s="390" t="s">
        <v>474</v>
      </c>
      <c r="I184" s="390"/>
      <c r="J184" s="390"/>
      <c r="K184" s="390" t="s">
        <v>475</v>
      </c>
      <c r="L184" s="390"/>
      <c r="M184" s="390"/>
      <c r="N184" s="390" t="s">
        <v>476</v>
      </c>
      <c r="O184" s="390"/>
      <c r="P184" s="390"/>
      <c r="Q184" s="481" t="s">
        <v>477</v>
      </c>
      <c r="R184" s="414"/>
      <c r="S184" s="415"/>
    </row>
    <row r="185" spans="1:19" ht="15" customHeight="1" thickBot="1">
      <c r="A185" s="394"/>
      <c r="B185" s="177" t="s">
        <v>4</v>
      </c>
      <c r="C185" s="178" t="s">
        <v>130</v>
      </c>
      <c r="D185" s="178" t="s">
        <v>291</v>
      </c>
      <c r="E185" s="178" t="s">
        <v>4</v>
      </c>
      <c r="F185" s="178" t="s">
        <v>130</v>
      </c>
      <c r="G185" s="178" t="s">
        <v>291</v>
      </c>
      <c r="H185" s="178" t="s">
        <v>4</v>
      </c>
      <c r="I185" s="178" t="s">
        <v>130</v>
      </c>
      <c r="J185" s="178" t="s">
        <v>291</v>
      </c>
      <c r="K185" s="178" t="s">
        <v>4</v>
      </c>
      <c r="L185" s="178" t="s">
        <v>130</v>
      </c>
      <c r="M185" s="178" t="s">
        <v>291</v>
      </c>
      <c r="N185" s="178" t="s">
        <v>4</v>
      </c>
      <c r="O185" s="178" t="s">
        <v>130</v>
      </c>
      <c r="P185" s="178" t="s">
        <v>291</v>
      </c>
      <c r="Q185" s="178" t="s">
        <v>4</v>
      </c>
      <c r="R185" s="178" t="s">
        <v>130</v>
      </c>
      <c r="S185" s="179" t="s">
        <v>291</v>
      </c>
    </row>
    <row r="186" spans="1:19" ht="15.75" thickTop="1">
      <c r="A186" s="163" t="s">
        <v>301</v>
      </c>
      <c r="B186" s="164">
        <v>52</v>
      </c>
      <c r="C186" s="173">
        <v>5.0384615384615401</v>
      </c>
      <c r="D186" s="173">
        <v>1.1875421719907089</v>
      </c>
      <c r="E186" s="166">
        <v>51</v>
      </c>
      <c r="F186" s="173">
        <v>5.5098039215686283</v>
      </c>
      <c r="G186" s="173">
        <v>1.3765543798863573</v>
      </c>
      <c r="H186" s="166">
        <v>52</v>
      </c>
      <c r="I186" s="173">
        <v>5.0961538461538458</v>
      </c>
      <c r="J186" s="173">
        <v>1.3322488047763656</v>
      </c>
      <c r="K186" s="166">
        <v>51</v>
      </c>
      <c r="L186" s="173">
        <v>5.4117647058823541</v>
      </c>
      <c r="M186" s="173">
        <v>1.5254700336386198</v>
      </c>
      <c r="N186" s="166">
        <v>52</v>
      </c>
      <c r="O186" s="173">
        <v>4.8269230769230758</v>
      </c>
      <c r="P186" s="173">
        <v>1.5557754997850826</v>
      </c>
      <c r="Q186" s="166">
        <v>51</v>
      </c>
      <c r="R186" s="173">
        <v>5.2352941176470607</v>
      </c>
      <c r="S186" s="174">
        <v>1.5948446356196286</v>
      </c>
    </row>
    <row r="187" spans="1:19" ht="24">
      <c r="A187" s="208" t="s">
        <v>308</v>
      </c>
      <c r="B187" s="209">
        <v>7</v>
      </c>
      <c r="C187" s="213">
        <v>6.5714285714285712</v>
      </c>
      <c r="D187" s="213">
        <v>0.78679579246944309</v>
      </c>
      <c r="E187" s="211">
        <v>7</v>
      </c>
      <c r="F187" s="213">
        <v>6.4285714285714288</v>
      </c>
      <c r="G187" s="214">
        <v>0.78679579246944298</v>
      </c>
      <c r="H187" s="211">
        <v>7</v>
      </c>
      <c r="I187" s="213">
        <v>6.2857142857142856</v>
      </c>
      <c r="J187" s="213">
        <v>0.7559289460184544</v>
      </c>
      <c r="K187" s="211">
        <v>7</v>
      </c>
      <c r="L187" s="213">
        <v>6.4285714285714288</v>
      </c>
      <c r="M187" s="213">
        <v>0.53452248382484868</v>
      </c>
      <c r="N187" s="211">
        <v>7</v>
      </c>
      <c r="O187" s="213">
        <v>5.8571428571428568</v>
      </c>
      <c r="P187" s="213">
        <v>1.4638501094227998</v>
      </c>
      <c r="Q187" s="211">
        <v>7</v>
      </c>
      <c r="R187" s="213">
        <v>5.8571428571428568</v>
      </c>
      <c r="S187" s="215">
        <v>1.4638501094227998</v>
      </c>
    </row>
    <row r="188" spans="1:19" ht="15.75" thickBot="1">
      <c r="A188" s="168" t="s">
        <v>9</v>
      </c>
      <c r="B188" s="169">
        <v>59</v>
      </c>
      <c r="C188" s="175">
        <v>5.2203389830508478</v>
      </c>
      <c r="D188" s="175">
        <v>1.2466202116421865</v>
      </c>
      <c r="E188" s="171">
        <v>58</v>
      </c>
      <c r="F188" s="175">
        <v>5.6206896551724146</v>
      </c>
      <c r="G188" s="175">
        <v>1.3485220786969756</v>
      </c>
      <c r="H188" s="171">
        <v>59</v>
      </c>
      <c r="I188" s="175">
        <v>5.2372881355932197</v>
      </c>
      <c r="J188" s="175">
        <v>1.3305298795495166</v>
      </c>
      <c r="K188" s="171">
        <v>58</v>
      </c>
      <c r="L188" s="175">
        <v>5.5344827586206895</v>
      </c>
      <c r="M188" s="175">
        <v>1.4774980896639689</v>
      </c>
      <c r="N188" s="171">
        <v>59</v>
      </c>
      <c r="O188" s="175">
        <v>4.9491525423728797</v>
      </c>
      <c r="P188" s="175">
        <v>1.5693588501256057</v>
      </c>
      <c r="Q188" s="171">
        <v>58</v>
      </c>
      <c r="R188" s="175">
        <v>5.3103448275862082</v>
      </c>
      <c r="S188" s="176">
        <v>1.5806604943206846</v>
      </c>
    </row>
    <row r="189" spans="1:19" ht="15.75" thickTop="1"/>
    <row r="190" spans="1:19" ht="15.75" thickBot="1">
      <c r="A190" s="483" t="s">
        <v>144</v>
      </c>
      <c r="B190" s="483"/>
      <c r="C190" s="483"/>
      <c r="D190" s="483"/>
      <c r="E190" s="483"/>
      <c r="F190" s="483"/>
      <c r="G190" s="483"/>
      <c r="H190" s="483"/>
      <c r="I190" s="483"/>
      <c r="J190" s="483"/>
      <c r="K190" s="483"/>
      <c r="L190" s="483"/>
      <c r="M190" s="483"/>
      <c r="N190" s="483"/>
      <c r="O190" s="483"/>
      <c r="P190" s="483"/>
      <c r="Q190" s="483"/>
      <c r="R190" s="483"/>
      <c r="S190" s="483"/>
    </row>
    <row r="191" spans="1:19" ht="15.75" customHeight="1" thickTop="1">
      <c r="A191" s="392" t="s">
        <v>386</v>
      </c>
      <c r="B191" s="389" t="s">
        <v>478</v>
      </c>
      <c r="C191" s="390"/>
      <c r="D191" s="390"/>
      <c r="E191" s="390" t="s">
        <v>479</v>
      </c>
      <c r="F191" s="390"/>
      <c r="G191" s="390"/>
      <c r="H191" s="390" t="s">
        <v>480</v>
      </c>
      <c r="I191" s="390"/>
      <c r="J191" s="390"/>
      <c r="K191" s="390" t="s">
        <v>481</v>
      </c>
      <c r="L191" s="390"/>
      <c r="M191" s="390"/>
      <c r="N191" s="390" t="s">
        <v>482</v>
      </c>
      <c r="O191" s="390"/>
      <c r="P191" s="390"/>
      <c r="Q191" s="481" t="s">
        <v>483</v>
      </c>
      <c r="R191" s="414"/>
      <c r="S191" s="415"/>
    </row>
    <row r="192" spans="1:19" ht="15.75" thickBot="1">
      <c r="A192" s="394"/>
      <c r="B192" s="177" t="s">
        <v>4</v>
      </c>
      <c r="C192" s="178" t="s">
        <v>130</v>
      </c>
      <c r="D192" s="178" t="s">
        <v>291</v>
      </c>
      <c r="E192" s="178" t="s">
        <v>4</v>
      </c>
      <c r="F192" s="178" t="s">
        <v>130</v>
      </c>
      <c r="G192" s="178" t="s">
        <v>291</v>
      </c>
      <c r="H192" s="178" t="s">
        <v>4</v>
      </c>
      <c r="I192" s="178" t="s">
        <v>130</v>
      </c>
      <c r="J192" s="178" t="s">
        <v>291</v>
      </c>
      <c r="K192" s="178" t="s">
        <v>4</v>
      </c>
      <c r="L192" s="178" t="s">
        <v>130</v>
      </c>
      <c r="M192" s="178" t="s">
        <v>291</v>
      </c>
      <c r="N192" s="178" t="s">
        <v>4</v>
      </c>
      <c r="O192" s="178" t="s">
        <v>130</v>
      </c>
      <c r="P192" s="178" t="s">
        <v>291</v>
      </c>
      <c r="Q192" s="178" t="s">
        <v>4</v>
      </c>
      <c r="R192" s="178" t="s">
        <v>130</v>
      </c>
      <c r="S192" s="179" t="s">
        <v>291</v>
      </c>
    </row>
    <row r="193" spans="1:19" ht="15.75" thickTop="1">
      <c r="A193" s="163" t="s">
        <v>301</v>
      </c>
      <c r="B193" s="164">
        <v>52</v>
      </c>
      <c r="C193" s="173">
        <v>5.4038461538461551</v>
      </c>
      <c r="D193" s="173">
        <v>1.4178085186212956</v>
      </c>
      <c r="E193" s="166">
        <v>51</v>
      </c>
      <c r="F193" s="173">
        <v>5.5686274509803919</v>
      </c>
      <c r="G193" s="173">
        <v>1.5906590075913105</v>
      </c>
      <c r="H193" s="166">
        <v>52</v>
      </c>
      <c r="I193" s="173">
        <v>4.7307692307692308</v>
      </c>
      <c r="J193" s="173">
        <v>1.443245044830173</v>
      </c>
      <c r="K193" s="166">
        <v>51</v>
      </c>
      <c r="L193" s="173">
        <v>5.1960784313725474</v>
      </c>
      <c r="M193" s="173">
        <v>1.7322772046429205</v>
      </c>
      <c r="N193" s="166">
        <v>52</v>
      </c>
      <c r="O193" s="173">
        <v>4.8653846153846168</v>
      </c>
      <c r="P193" s="173">
        <v>1.4284071226348483</v>
      </c>
      <c r="Q193" s="166">
        <v>51</v>
      </c>
      <c r="R193" s="173">
        <v>5.7254901960784323</v>
      </c>
      <c r="S193" s="174">
        <v>1.5110053788461379</v>
      </c>
    </row>
    <row r="194" spans="1:19" ht="24">
      <c r="A194" s="208" t="s">
        <v>308</v>
      </c>
      <c r="B194" s="209">
        <v>7</v>
      </c>
      <c r="C194" s="213">
        <v>6</v>
      </c>
      <c r="D194" s="213">
        <v>1.5275252316519468</v>
      </c>
      <c r="E194" s="211">
        <v>7</v>
      </c>
      <c r="F194" s="213">
        <v>6.2857142857142856</v>
      </c>
      <c r="G194" s="214">
        <v>0.7559289460184544</v>
      </c>
      <c r="H194" s="211">
        <v>7</v>
      </c>
      <c r="I194" s="213">
        <v>5.8571428571428568</v>
      </c>
      <c r="J194" s="213">
        <v>1.4638501094227998</v>
      </c>
      <c r="K194" s="211">
        <v>7</v>
      </c>
      <c r="L194" s="213">
        <v>6.1428571428571432</v>
      </c>
      <c r="M194" s="213">
        <v>0.89973541084243724</v>
      </c>
      <c r="N194" s="211">
        <v>7</v>
      </c>
      <c r="O194" s="213">
        <v>5.7142857142857144</v>
      </c>
      <c r="P194" s="213">
        <v>1.6035674514745462</v>
      </c>
      <c r="Q194" s="211">
        <v>7</v>
      </c>
      <c r="R194" s="213">
        <v>6.5714285714285712</v>
      </c>
      <c r="S194" s="215">
        <v>0.7867957924694432</v>
      </c>
    </row>
    <row r="195" spans="1:19" ht="15.75" thickBot="1">
      <c r="A195" s="168" t="s">
        <v>9</v>
      </c>
      <c r="B195" s="169">
        <v>59</v>
      </c>
      <c r="C195" s="175">
        <v>5.4745762711864421</v>
      </c>
      <c r="D195" s="175">
        <v>1.4306489027275389</v>
      </c>
      <c r="E195" s="171">
        <v>58</v>
      </c>
      <c r="F195" s="175">
        <v>5.6551724137931032</v>
      </c>
      <c r="G195" s="175">
        <v>1.5281191757732777</v>
      </c>
      <c r="H195" s="171">
        <v>59</v>
      </c>
      <c r="I195" s="175">
        <v>4.8644067796610164</v>
      </c>
      <c r="J195" s="175">
        <v>1.4792545550289624</v>
      </c>
      <c r="K195" s="171">
        <v>58</v>
      </c>
      <c r="L195" s="175">
        <v>5.3103448275862064</v>
      </c>
      <c r="M195" s="175">
        <v>1.6775807199626256</v>
      </c>
      <c r="N195" s="171">
        <v>59</v>
      </c>
      <c r="O195" s="175">
        <v>4.9661016949152552</v>
      </c>
      <c r="P195" s="175">
        <v>1.4617667828387915</v>
      </c>
      <c r="Q195" s="171">
        <v>58</v>
      </c>
      <c r="R195" s="175">
        <v>5.8275862068965534</v>
      </c>
      <c r="S195" s="176">
        <v>1.4646469071463708</v>
      </c>
    </row>
    <row r="196" spans="1:19" ht="15.75" thickTop="1"/>
    <row r="197" spans="1:19" ht="15.75" thickBot="1">
      <c r="A197" s="483" t="s">
        <v>150</v>
      </c>
      <c r="B197" s="483"/>
      <c r="C197" s="483"/>
      <c r="D197" s="483"/>
      <c r="E197" s="483"/>
      <c r="F197" s="483"/>
      <c r="G197" s="483"/>
      <c r="H197" s="483"/>
      <c r="I197" s="483"/>
      <c r="J197" s="483"/>
      <c r="K197" s="483"/>
      <c r="L197" s="483"/>
      <c r="M197" s="483"/>
      <c r="N197" s="483"/>
      <c r="O197" s="483"/>
      <c r="P197" s="483"/>
      <c r="Q197" s="483"/>
      <c r="R197" s="483"/>
      <c r="S197" s="483"/>
    </row>
    <row r="198" spans="1:19" ht="15.75" customHeight="1" thickTop="1">
      <c r="A198" s="392" t="s">
        <v>386</v>
      </c>
      <c r="B198" s="389" t="s">
        <v>484</v>
      </c>
      <c r="C198" s="390"/>
      <c r="D198" s="390"/>
      <c r="E198" s="390" t="s">
        <v>485</v>
      </c>
      <c r="F198" s="390"/>
      <c r="G198" s="390"/>
      <c r="H198" s="390" t="s">
        <v>486</v>
      </c>
      <c r="I198" s="390"/>
      <c r="J198" s="390"/>
      <c r="K198" s="390" t="s">
        <v>487</v>
      </c>
      <c r="L198" s="390"/>
      <c r="M198" s="390"/>
      <c r="N198" s="390" t="s">
        <v>488</v>
      </c>
      <c r="O198" s="390"/>
      <c r="P198" s="390"/>
      <c r="Q198" s="481" t="s">
        <v>489</v>
      </c>
      <c r="R198" s="414"/>
      <c r="S198" s="415"/>
    </row>
    <row r="199" spans="1:19" ht="15.75" thickBot="1">
      <c r="A199" s="394"/>
      <c r="B199" s="177" t="s">
        <v>4</v>
      </c>
      <c r="C199" s="178" t="s">
        <v>130</v>
      </c>
      <c r="D199" s="178" t="s">
        <v>291</v>
      </c>
      <c r="E199" s="178" t="s">
        <v>4</v>
      </c>
      <c r="F199" s="178" t="s">
        <v>130</v>
      </c>
      <c r="G199" s="178" t="s">
        <v>291</v>
      </c>
      <c r="H199" s="178" t="s">
        <v>4</v>
      </c>
      <c r="I199" s="178" t="s">
        <v>130</v>
      </c>
      <c r="J199" s="178" t="s">
        <v>291</v>
      </c>
      <c r="K199" s="178" t="s">
        <v>4</v>
      </c>
      <c r="L199" s="178" t="s">
        <v>130</v>
      </c>
      <c r="M199" s="178" t="s">
        <v>291</v>
      </c>
      <c r="N199" s="178" t="s">
        <v>4</v>
      </c>
      <c r="O199" s="178" t="s">
        <v>130</v>
      </c>
      <c r="P199" s="178" t="s">
        <v>291</v>
      </c>
      <c r="Q199" s="178" t="s">
        <v>4</v>
      </c>
      <c r="R199" s="178" t="s">
        <v>130</v>
      </c>
      <c r="S199" s="179" t="s">
        <v>291</v>
      </c>
    </row>
    <row r="200" spans="1:19" ht="15.75" thickTop="1">
      <c r="A200" s="163" t="s">
        <v>301</v>
      </c>
      <c r="B200" s="164">
        <v>52</v>
      </c>
      <c r="C200" s="173">
        <v>4.634615384615385</v>
      </c>
      <c r="D200" s="173">
        <v>1.3580384665470335</v>
      </c>
      <c r="E200" s="166">
        <v>51</v>
      </c>
      <c r="F200" s="173">
        <v>5.647058823529413</v>
      </c>
      <c r="G200" s="173">
        <v>1.5725587990503214</v>
      </c>
      <c r="H200" s="166">
        <v>52</v>
      </c>
      <c r="I200" s="173">
        <v>4.3653846153846168</v>
      </c>
      <c r="J200" s="173">
        <v>1.5845930528965742</v>
      </c>
      <c r="K200" s="166">
        <v>51</v>
      </c>
      <c r="L200" s="173">
        <v>4.4705882352941178</v>
      </c>
      <c r="M200" s="173">
        <v>1.5918912170933113</v>
      </c>
      <c r="N200" s="166">
        <v>52</v>
      </c>
      <c r="O200" s="173">
        <v>4.6923076923076907</v>
      </c>
      <c r="P200" s="173">
        <v>1.4353856015153934</v>
      </c>
      <c r="Q200" s="166">
        <v>51</v>
      </c>
      <c r="R200" s="173">
        <v>5.1764705882352935</v>
      </c>
      <c r="S200" s="174">
        <v>1.5837409176117307</v>
      </c>
    </row>
    <row r="201" spans="1:19" ht="24">
      <c r="A201" s="208" t="s">
        <v>308</v>
      </c>
      <c r="B201" s="209">
        <v>7</v>
      </c>
      <c r="C201" s="213">
        <v>6.1428571428571432</v>
      </c>
      <c r="D201" s="213">
        <v>0.89973541084243724</v>
      </c>
      <c r="E201" s="211">
        <v>7</v>
      </c>
      <c r="F201" s="213">
        <v>6.5714285714285712</v>
      </c>
      <c r="G201" s="214">
        <v>0.7867957924694432</v>
      </c>
      <c r="H201" s="211">
        <v>7</v>
      </c>
      <c r="I201" s="213">
        <v>5.2857142857142856</v>
      </c>
      <c r="J201" s="213">
        <v>2.0586634591635513</v>
      </c>
      <c r="K201" s="211">
        <v>7</v>
      </c>
      <c r="L201" s="213">
        <v>6</v>
      </c>
      <c r="M201" s="213">
        <v>0.81649658092772603</v>
      </c>
      <c r="N201" s="211">
        <v>7</v>
      </c>
      <c r="O201" s="213">
        <v>5.5714285714285721</v>
      </c>
      <c r="P201" s="213">
        <v>1.2724180205607034</v>
      </c>
      <c r="Q201" s="211">
        <v>7</v>
      </c>
      <c r="R201" s="213">
        <v>5.5714285714285721</v>
      </c>
      <c r="S201" s="215">
        <v>0.97590007294853309</v>
      </c>
    </row>
    <row r="202" spans="1:19" ht="15.75" thickBot="1">
      <c r="A202" s="168" t="s">
        <v>9</v>
      </c>
      <c r="B202" s="169">
        <v>59</v>
      </c>
      <c r="C202" s="175">
        <v>4.8135593220338988</v>
      </c>
      <c r="D202" s="175">
        <v>1.395492451346495</v>
      </c>
      <c r="E202" s="171">
        <v>58</v>
      </c>
      <c r="F202" s="175">
        <v>5.7586206896551735</v>
      </c>
      <c r="G202" s="175">
        <v>1.5253454578816621</v>
      </c>
      <c r="H202" s="171">
        <v>59</v>
      </c>
      <c r="I202" s="175">
        <v>4.4745762711864421</v>
      </c>
      <c r="J202" s="175">
        <v>1.6542102210085949</v>
      </c>
      <c r="K202" s="171">
        <v>58</v>
      </c>
      <c r="L202" s="175">
        <v>4.6551724137931032</v>
      </c>
      <c r="M202" s="175">
        <v>1.5955170106130099</v>
      </c>
      <c r="N202" s="171">
        <v>59</v>
      </c>
      <c r="O202" s="175">
        <v>4.7966101694915233</v>
      </c>
      <c r="P202" s="175">
        <v>1.4357463638380248</v>
      </c>
      <c r="Q202" s="171">
        <v>58</v>
      </c>
      <c r="R202" s="175">
        <v>5.2241379310344831</v>
      </c>
      <c r="S202" s="176">
        <v>1.522268660709436</v>
      </c>
    </row>
    <row r="203" spans="1:19" ht="15.75" thickTop="1">
      <c r="A203" s="186"/>
      <c r="B203" s="187"/>
      <c r="C203" s="190"/>
      <c r="D203" s="190"/>
      <c r="E203" s="187"/>
      <c r="F203" s="190"/>
      <c r="G203" s="190"/>
      <c r="H203" s="187"/>
      <c r="I203" s="190"/>
      <c r="J203" s="190"/>
    </row>
    <row r="204" spans="1:19" ht="32.25" thickBot="1">
      <c r="A204" s="189" t="s">
        <v>223</v>
      </c>
      <c r="B204" s="189"/>
      <c r="C204" s="189"/>
      <c r="D204" s="189"/>
      <c r="E204" s="187"/>
      <c r="F204" s="190"/>
      <c r="G204" s="190"/>
      <c r="H204" s="187"/>
      <c r="I204" s="190"/>
      <c r="J204" s="190"/>
    </row>
    <row r="205" spans="1:19">
      <c r="A205" s="475" t="s">
        <v>456</v>
      </c>
      <c r="B205" s="187"/>
      <c r="C205" s="190"/>
      <c r="D205" s="190"/>
      <c r="E205" s="187"/>
      <c r="F205" s="190"/>
      <c r="G205" s="190"/>
      <c r="H205" s="187"/>
      <c r="I205" s="190"/>
      <c r="J205" s="190"/>
    </row>
    <row r="207" spans="1:19" ht="15.75" thickBot="1">
      <c r="A207" s="477" t="s">
        <v>154</v>
      </c>
      <c r="B207" s="478"/>
      <c r="C207" s="478"/>
      <c r="D207" s="478"/>
      <c r="E207" s="478"/>
    </row>
    <row r="208" spans="1:19" ht="15.75" customHeight="1" thickTop="1">
      <c r="A208" s="392" t="s">
        <v>386</v>
      </c>
      <c r="B208" s="484" t="s">
        <v>341</v>
      </c>
      <c r="C208" s="485"/>
      <c r="D208" s="486" t="s">
        <v>460</v>
      </c>
      <c r="E208" s="487"/>
    </row>
    <row r="209" spans="1:9" ht="15.75" thickBot="1">
      <c r="A209" s="394"/>
      <c r="B209" s="488" t="s">
        <v>4</v>
      </c>
      <c r="C209" s="489" t="s">
        <v>5</v>
      </c>
      <c r="D209" s="489" t="s">
        <v>4</v>
      </c>
      <c r="E209" s="490" t="s">
        <v>5</v>
      </c>
    </row>
    <row r="210" spans="1:9" ht="15.75" thickTop="1">
      <c r="A210" s="491" t="s">
        <v>301</v>
      </c>
      <c r="B210" s="494">
        <v>6</v>
      </c>
      <c r="C210" s="499">
        <v>0.8571428571428571</v>
      </c>
      <c r="D210" s="495">
        <v>1</v>
      </c>
      <c r="E210" s="502">
        <v>0.14285714285714285</v>
      </c>
    </row>
    <row r="211" spans="1:9" ht="24">
      <c r="A211" s="492" t="s">
        <v>308</v>
      </c>
      <c r="B211" s="496">
        <v>1</v>
      </c>
      <c r="C211" s="500">
        <v>1</v>
      </c>
      <c r="D211" s="479">
        <v>0</v>
      </c>
      <c r="E211" s="503">
        <v>0</v>
      </c>
    </row>
    <row r="212" spans="1:9" ht="15.75" thickBot="1">
      <c r="A212" s="493" t="s">
        <v>9</v>
      </c>
      <c r="B212" s="497">
        <v>7</v>
      </c>
      <c r="C212" s="501">
        <v>0.875</v>
      </c>
      <c r="D212" s="498">
        <v>1</v>
      </c>
      <c r="E212" s="504">
        <v>0.125</v>
      </c>
    </row>
    <row r="213" spans="1:9" ht="15.75" thickTop="1">
      <c r="A213" s="186"/>
      <c r="B213" s="187"/>
      <c r="C213" s="188"/>
      <c r="D213" s="187"/>
      <c r="E213" s="188"/>
      <c r="F213" s="187"/>
      <c r="G213" s="188"/>
      <c r="H213" s="187"/>
      <c r="I213" s="188"/>
    </row>
    <row r="214" spans="1:9" ht="23.25">
      <c r="A214" s="75" t="s">
        <v>224</v>
      </c>
    </row>
    <row r="215" spans="1:9">
      <c r="A215" s="475" t="s">
        <v>457</v>
      </c>
    </row>
    <row r="216" spans="1:9" ht="15.75" thickBot="1">
      <c r="A216" s="391" t="s">
        <v>155</v>
      </c>
      <c r="B216" s="391"/>
      <c r="C216" s="391"/>
      <c r="D216" s="391"/>
      <c r="E216" s="391"/>
      <c r="F216" s="391"/>
      <c r="G216" s="391"/>
      <c r="H216" s="391"/>
      <c r="I216" s="391"/>
    </row>
    <row r="217" spans="1:9" ht="15.75" thickTop="1">
      <c r="A217" s="392"/>
      <c r="B217" s="389" t="s">
        <v>156</v>
      </c>
      <c r="C217" s="390"/>
      <c r="D217" s="390"/>
      <c r="E217" s="390"/>
      <c r="F217" s="390"/>
      <c r="G217" s="390"/>
      <c r="H217" s="390"/>
      <c r="I217" s="395"/>
    </row>
    <row r="218" spans="1:9" ht="36.75" customHeight="1">
      <c r="A218" s="393"/>
      <c r="B218" s="396" t="s">
        <v>63</v>
      </c>
      <c r="C218" s="397"/>
      <c r="D218" s="397" t="s">
        <v>64</v>
      </c>
      <c r="E218" s="397"/>
      <c r="F218" s="397" t="s">
        <v>157</v>
      </c>
      <c r="G218" s="397"/>
      <c r="H218" s="397" t="s">
        <v>158</v>
      </c>
      <c r="I218" s="398"/>
    </row>
    <row r="219" spans="1:9" ht="15.75" thickBot="1">
      <c r="A219" s="394"/>
      <c r="B219" s="177" t="s">
        <v>4</v>
      </c>
      <c r="C219" s="178" t="s">
        <v>5</v>
      </c>
      <c r="D219" s="178" t="s">
        <v>4</v>
      </c>
      <c r="E219" s="178" t="s">
        <v>5</v>
      </c>
      <c r="F219" s="178" t="s">
        <v>4</v>
      </c>
      <c r="G219" s="178" t="s">
        <v>5</v>
      </c>
      <c r="H219" s="178" t="s">
        <v>4</v>
      </c>
      <c r="I219" s="179" t="s">
        <v>5</v>
      </c>
    </row>
    <row r="220" spans="1:9" ht="15.75" thickTop="1">
      <c r="A220" s="163" t="s">
        <v>301</v>
      </c>
      <c r="B220" s="164">
        <v>4</v>
      </c>
      <c r="C220" s="165">
        <v>0.66666666666666674</v>
      </c>
      <c r="D220" s="166">
        <v>2</v>
      </c>
      <c r="E220" s="165">
        <v>0.33333333333333337</v>
      </c>
      <c r="F220" s="166">
        <v>0</v>
      </c>
      <c r="G220" s="165">
        <v>0</v>
      </c>
      <c r="H220" s="166">
        <v>0</v>
      </c>
      <c r="I220" s="167">
        <v>0</v>
      </c>
    </row>
    <row r="221" spans="1:9" ht="24">
      <c r="A221" s="208" t="s">
        <v>308</v>
      </c>
      <c r="B221" s="209">
        <v>0</v>
      </c>
      <c r="C221" s="210">
        <v>0</v>
      </c>
      <c r="D221" s="211">
        <v>1</v>
      </c>
      <c r="E221" s="210">
        <v>1</v>
      </c>
      <c r="F221" s="211">
        <v>0</v>
      </c>
      <c r="G221" s="210">
        <v>0</v>
      </c>
      <c r="H221" s="211">
        <v>0</v>
      </c>
      <c r="I221" s="212">
        <v>0</v>
      </c>
    </row>
    <row r="222" spans="1:9" ht="15.75" thickBot="1">
      <c r="A222" s="168" t="s">
        <v>9</v>
      </c>
      <c r="B222" s="169">
        <v>4</v>
      </c>
      <c r="C222" s="170">
        <v>0.57142857142857151</v>
      </c>
      <c r="D222" s="171">
        <v>3</v>
      </c>
      <c r="E222" s="170">
        <v>0.42857142857142855</v>
      </c>
      <c r="F222" s="171">
        <v>0</v>
      </c>
      <c r="G222" s="170">
        <v>0</v>
      </c>
      <c r="H222" s="171">
        <v>0</v>
      </c>
      <c r="I222" s="172">
        <v>0</v>
      </c>
    </row>
    <row r="223" spans="1:9" ht="15.75" thickTop="1"/>
    <row r="224" spans="1:9" ht="15.75" thickBot="1">
      <c r="A224" s="391" t="s">
        <v>159</v>
      </c>
      <c r="B224" s="391"/>
      <c r="C224" s="391"/>
      <c r="D224" s="391"/>
      <c r="E224" s="391"/>
      <c r="F224" s="391"/>
      <c r="G224" s="391"/>
      <c r="H224" s="391"/>
      <c r="I224" s="391"/>
    </row>
    <row r="225" spans="1:29" ht="15.75" thickTop="1">
      <c r="A225" s="392"/>
      <c r="B225" s="389" t="s">
        <v>160</v>
      </c>
      <c r="C225" s="390"/>
      <c r="D225" s="390"/>
      <c r="E225" s="390"/>
      <c r="F225" s="390"/>
      <c r="G225" s="390"/>
      <c r="H225" s="390"/>
      <c r="I225" s="395"/>
    </row>
    <row r="226" spans="1:29">
      <c r="A226" s="393"/>
      <c r="B226" s="396" t="s">
        <v>161</v>
      </c>
      <c r="C226" s="397"/>
      <c r="D226" s="397" t="s">
        <v>162</v>
      </c>
      <c r="E226" s="397"/>
      <c r="F226" s="397" t="s">
        <v>302</v>
      </c>
      <c r="G226" s="397"/>
      <c r="H226" s="397" t="s">
        <v>163</v>
      </c>
      <c r="I226" s="398"/>
    </row>
    <row r="227" spans="1:29" ht="15.75" thickBot="1">
      <c r="A227" s="394"/>
      <c r="B227" s="177" t="s">
        <v>4</v>
      </c>
      <c r="C227" s="178" t="s">
        <v>5</v>
      </c>
      <c r="D227" s="178" t="s">
        <v>4</v>
      </c>
      <c r="E227" s="178" t="s">
        <v>5</v>
      </c>
      <c r="F227" s="178" t="s">
        <v>4</v>
      </c>
      <c r="G227" s="178" t="s">
        <v>5</v>
      </c>
      <c r="H227" s="178" t="s">
        <v>4</v>
      </c>
      <c r="I227" s="179" t="s">
        <v>5</v>
      </c>
    </row>
    <row r="228" spans="1:29" ht="15.75" thickTop="1">
      <c r="A228" s="163" t="s">
        <v>301</v>
      </c>
      <c r="B228" s="164">
        <v>2</v>
      </c>
      <c r="C228" s="165">
        <v>0.33333333333333337</v>
      </c>
      <c r="D228" s="166">
        <v>3</v>
      </c>
      <c r="E228" s="165">
        <v>0.5</v>
      </c>
      <c r="F228" s="166">
        <v>1</v>
      </c>
      <c r="G228" s="165">
        <v>0.16666666666666669</v>
      </c>
      <c r="H228" s="166">
        <v>0</v>
      </c>
      <c r="I228" s="167">
        <v>0</v>
      </c>
    </row>
    <row r="229" spans="1:29" ht="24">
      <c r="A229" s="208" t="s">
        <v>308</v>
      </c>
      <c r="B229" s="209">
        <v>0</v>
      </c>
      <c r="C229" s="210">
        <v>0</v>
      </c>
      <c r="D229" s="211">
        <v>1</v>
      </c>
      <c r="E229" s="210">
        <v>1</v>
      </c>
      <c r="F229" s="211">
        <v>0</v>
      </c>
      <c r="G229" s="210">
        <v>0</v>
      </c>
      <c r="H229" s="211">
        <v>0</v>
      </c>
      <c r="I229" s="212">
        <v>0</v>
      </c>
    </row>
    <row r="230" spans="1:29" ht="15.75" thickBot="1">
      <c r="A230" s="168" t="s">
        <v>9</v>
      </c>
      <c r="B230" s="169">
        <v>2</v>
      </c>
      <c r="C230" s="170">
        <v>0.28571428571428575</v>
      </c>
      <c r="D230" s="171">
        <v>4</v>
      </c>
      <c r="E230" s="170">
        <v>0.57142857142857151</v>
      </c>
      <c r="F230" s="171">
        <v>1</v>
      </c>
      <c r="G230" s="170">
        <v>0.14285714285714288</v>
      </c>
      <c r="H230" s="171">
        <v>0</v>
      </c>
      <c r="I230" s="172">
        <v>0</v>
      </c>
    </row>
    <row r="231" spans="1:29" ht="15.75" thickTop="1"/>
    <row r="232" spans="1:29" ht="15.75" customHeight="1" thickBot="1">
      <c r="A232" s="423" t="s">
        <v>164</v>
      </c>
      <c r="B232" s="423"/>
      <c r="C232" s="423"/>
      <c r="D232" s="423"/>
      <c r="E232" s="423"/>
      <c r="F232" s="423"/>
      <c r="G232" s="423"/>
      <c r="H232" s="423"/>
      <c r="I232" s="423"/>
      <c r="J232" s="423"/>
      <c r="K232" s="423"/>
      <c r="L232" s="423"/>
      <c r="M232" s="423"/>
      <c r="N232" s="341"/>
      <c r="O232" s="341"/>
      <c r="P232" s="341"/>
      <c r="Q232" s="341"/>
      <c r="R232" s="341"/>
      <c r="S232" s="341"/>
      <c r="T232" s="341"/>
      <c r="U232" s="341"/>
      <c r="V232" s="341"/>
      <c r="W232" s="341"/>
      <c r="X232" s="341"/>
      <c r="Y232" s="341"/>
    </row>
    <row r="233" spans="1:29" ht="30.75" customHeight="1" thickTop="1">
      <c r="A233" s="386"/>
      <c r="B233" s="389" t="s">
        <v>165</v>
      </c>
      <c r="C233" s="390"/>
      <c r="D233" s="390" t="s">
        <v>166</v>
      </c>
      <c r="E233" s="390"/>
      <c r="F233" s="390" t="s">
        <v>167</v>
      </c>
      <c r="G233" s="390"/>
      <c r="H233" s="390" t="s">
        <v>303</v>
      </c>
      <c r="I233" s="390"/>
      <c r="J233" s="390" t="s">
        <v>168</v>
      </c>
      <c r="K233" s="390"/>
      <c r="L233" s="390" t="s">
        <v>38</v>
      </c>
      <c r="M233" s="422"/>
    </row>
    <row r="234" spans="1:29">
      <c r="A234" s="387"/>
      <c r="B234" s="396" t="s">
        <v>103</v>
      </c>
      <c r="C234" s="397"/>
      <c r="D234" s="397" t="s">
        <v>26</v>
      </c>
      <c r="E234" s="397"/>
      <c r="F234" s="397" t="s">
        <v>26</v>
      </c>
      <c r="G234" s="397"/>
      <c r="H234" s="397" t="s">
        <v>26</v>
      </c>
      <c r="I234" s="397"/>
      <c r="J234" s="397" t="s">
        <v>26</v>
      </c>
      <c r="K234" s="397"/>
      <c r="L234" s="397" t="s">
        <v>26</v>
      </c>
      <c r="M234" s="421"/>
    </row>
    <row r="235" spans="1:29" ht="15.75" thickBot="1">
      <c r="A235" s="388"/>
      <c r="B235" s="177" t="s">
        <v>4</v>
      </c>
      <c r="C235" s="178" t="s">
        <v>5</v>
      </c>
      <c r="D235" s="178" t="s">
        <v>4</v>
      </c>
      <c r="E235" s="178" t="s">
        <v>5</v>
      </c>
      <c r="F235" s="178" t="s">
        <v>4</v>
      </c>
      <c r="G235" s="178" t="s">
        <v>5</v>
      </c>
      <c r="H235" s="178" t="s">
        <v>4</v>
      </c>
      <c r="I235" s="178" t="s">
        <v>5</v>
      </c>
      <c r="J235" s="178" t="s">
        <v>4</v>
      </c>
      <c r="K235" s="178" t="s">
        <v>5</v>
      </c>
      <c r="L235" s="178" t="s">
        <v>4</v>
      </c>
      <c r="M235" s="342" t="s">
        <v>5</v>
      </c>
    </row>
    <row r="236" spans="1:29" ht="15.75" thickTop="1">
      <c r="A236" s="343" t="s">
        <v>301</v>
      </c>
      <c r="B236" s="164">
        <v>1</v>
      </c>
      <c r="C236" s="165">
        <v>6.6666666666666666E-2</v>
      </c>
      <c r="D236" s="166">
        <v>2</v>
      </c>
      <c r="E236" s="165">
        <v>0.13333333333333333</v>
      </c>
      <c r="F236" s="166">
        <v>2</v>
      </c>
      <c r="G236" s="165">
        <v>0.13333333333333333</v>
      </c>
      <c r="H236" s="166">
        <v>1</v>
      </c>
      <c r="I236" s="165">
        <v>6.6666666666666666E-2</v>
      </c>
      <c r="J236" s="166">
        <v>3</v>
      </c>
      <c r="K236" s="165">
        <v>0.2</v>
      </c>
      <c r="L236" s="166">
        <v>6</v>
      </c>
      <c r="M236" s="165">
        <v>0.4</v>
      </c>
    </row>
    <row r="237" spans="1:29" ht="24">
      <c r="A237" s="344" t="s">
        <v>308</v>
      </c>
      <c r="B237" s="209">
        <v>0</v>
      </c>
      <c r="C237" s="210">
        <v>0</v>
      </c>
      <c r="D237" s="211">
        <v>0</v>
      </c>
      <c r="E237" s="210">
        <v>0</v>
      </c>
      <c r="F237" s="211">
        <v>0</v>
      </c>
      <c r="G237" s="210">
        <v>0</v>
      </c>
      <c r="H237" s="211">
        <v>0</v>
      </c>
      <c r="I237" s="210">
        <v>0</v>
      </c>
      <c r="J237" s="211">
        <v>0</v>
      </c>
      <c r="K237" s="210">
        <v>0</v>
      </c>
      <c r="L237" s="211">
        <v>1</v>
      </c>
      <c r="M237" s="210">
        <v>1</v>
      </c>
    </row>
    <row r="238" spans="1:29" ht="15.75" thickBot="1">
      <c r="A238" s="345" t="s">
        <v>9</v>
      </c>
      <c r="B238" s="346">
        <v>1</v>
      </c>
      <c r="C238" s="347">
        <v>6.25E-2</v>
      </c>
      <c r="D238" s="348">
        <v>2</v>
      </c>
      <c r="E238" s="347">
        <v>0.125</v>
      </c>
      <c r="F238" s="348">
        <v>2</v>
      </c>
      <c r="G238" s="347">
        <v>0.125</v>
      </c>
      <c r="H238" s="348">
        <v>1</v>
      </c>
      <c r="I238" s="347">
        <v>6.25E-2</v>
      </c>
      <c r="J238" s="348">
        <v>3</v>
      </c>
      <c r="K238" s="347">
        <v>0.1875</v>
      </c>
      <c r="L238" s="348">
        <v>7</v>
      </c>
      <c r="M238" s="347">
        <v>0.4375</v>
      </c>
    </row>
    <row r="239" spans="1:29" ht="15.75" thickTop="1"/>
    <row r="240" spans="1:29" ht="15.75" thickBot="1">
      <c r="A240" s="480" t="s">
        <v>169</v>
      </c>
      <c r="B240" s="480"/>
      <c r="C240" s="480"/>
      <c r="D240" s="480"/>
      <c r="E240" s="480"/>
      <c r="F240" s="480"/>
      <c r="G240" s="480"/>
      <c r="H240" s="480"/>
      <c r="I240" s="480"/>
      <c r="J240" s="480"/>
      <c r="K240" s="480"/>
      <c r="L240" s="480"/>
      <c r="M240" s="480"/>
      <c r="N240" s="480"/>
      <c r="O240" s="480"/>
      <c r="P240" s="480"/>
      <c r="Q240" s="480"/>
      <c r="R240" s="480"/>
      <c r="S240" s="480"/>
      <c r="T240" s="480"/>
      <c r="U240" s="480"/>
      <c r="V240" s="480"/>
      <c r="W240" s="480"/>
      <c r="X240" s="480"/>
      <c r="Y240" s="480"/>
      <c r="Z240" s="480"/>
      <c r="AA240" s="480"/>
      <c r="AB240" s="480"/>
      <c r="AC240" s="482"/>
    </row>
    <row r="241" spans="1:29" ht="50.25" customHeight="1" thickTop="1">
      <c r="A241" s="392" t="s">
        <v>386</v>
      </c>
      <c r="B241" s="389" t="s">
        <v>170</v>
      </c>
      <c r="C241" s="390"/>
      <c r="D241" s="390"/>
      <c r="E241" s="390" t="s">
        <v>171</v>
      </c>
      <c r="F241" s="390"/>
      <c r="G241" s="390"/>
      <c r="H241" s="390" t="s">
        <v>172</v>
      </c>
      <c r="I241" s="390"/>
      <c r="J241" s="390"/>
      <c r="K241" s="390" t="s">
        <v>173</v>
      </c>
      <c r="L241" s="390"/>
      <c r="M241" s="390"/>
      <c r="N241" s="390" t="s">
        <v>174</v>
      </c>
      <c r="O241" s="390"/>
      <c r="P241" s="390"/>
      <c r="Q241" s="390" t="s">
        <v>175</v>
      </c>
      <c r="R241" s="390"/>
      <c r="S241" s="390"/>
      <c r="T241" s="390" t="s">
        <v>176</v>
      </c>
      <c r="U241" s="390"/>
      <c r="V241" s="390"/>
      <c r="W241" s="390" t="s">
        <v>177</v>
      </c>
      <c r="X241" s="390"/>
      <c r="Y241" s="390"/>
      <c r="Z241" s="481" t="s">
        <v>178</v>
      </c>
      <c r="AA241" s="414"/>
      <c r="AB241" s="415"/>
      <c r="AC241" s="482"/>
    </row>
    <row r="242" spans="1:29" ht="24.75" thickBot="1">
      <c r="A242" s="394"/>
      <c r="B242" s="177" t="s">
        <v>4</v>
      </c>
      <c r="C242" s="178" t="s">
        <v>130</v>
      </c>
      <c r="D242" s="178" t="s">
        <v>291</v>
      </c>
      <c r="E242" s="178" t="s">
        <v>4</v>
      </c>
      <c r="F242" s="178" t="s">
        <v>130</v>
      </c>
      <c r="G242" s="178" t="s">
        <v>291</v>
      </c>
      <c r="H242" s="178" t="s">
        <v>4</v>
      </c>
      <c r="I242" s="178" t="s">
        <v>130</v>
      </c>
      <c r="J242" s="178" t="s">
        <v>291</v>
      </c>
      <c r="K242" s="178" t="s">
        <v>4</v>
      </c>
      <c r="L242" s="178" t="s">
        <v>130</v>
      </c>
      <c r="M242" s="178" t="s">
        <v>291</v>
      </c>
      <c r="N242" s="178" t="s">
        <v>4</v>
      </c>
      <c r="O242" s="178" t="s">
        <v>130</v>
      </c>
      <c r="P242" s="178" t="s">
        <v>291</v>
      </c>
      <c r="Q242" s="178" t="s">
        <v>4</v>
      </c>
      <c r="R242" s="178" t="s">
        <v>130</v>
      </c>
      <c r="S242" s="178" t="s">
        <v>291</v>
      </c>
      <c r="T242" s="178" t="s">
        <v>4</v>
      </c>
      <c r="U242" s="178" t="s">
        <v>130</v>
      </c>
      <c r="V242" s="178" t="s">
        <v>291</v>
      </c>
      <c r="W242" s="178" t="s">
        <v>4</v>
      </c>
      <c r="X242" s="178" t="s">
        <v>130</v>
      </c>
      <c r="Y242" s="178" t="s">
        <v>291</v>
      </c>
      <c r="Z242" s="178" t="s">
        <v>4</v>
      </c>
      <c r="AA242" s="178" t="s">
        <v>130</v>
      </c>
      <c r="AB242" s="179" t="s">
        <v>291</v>
      </c>
      <c r="AC242" s="482"/>
    </row>
    <row r="243" spans="1:29" ht="15.75" thickTop="1">
      <c r="A243" s="163" t="s">
        <v>301</v>
      </c>
      <c r="B243" s="164">
        <v>6</v>
      </c>
      <c r="C243" s="173">
        <v>2.1666666666666665</v>
      </c>
      <c r="D243" s="173">
        <v>1.8348478592697179</v>
      </c>
      <c r="E243" s="166">
        <v>6</v>
      </c>
      <c r="F243" s="173">
        <v>2.1666666666666665</v>
      </c>
      <c r="G243" s="173">
        <v>2.0412414523193148</v>
      </c>
      <c r="H243" s="166">
        <v>6</v>
      </c>
      <c r="I243" s="173">
        <v>5.5</v>
      </c>
      <c r="J243" s="173">
        <v>2.3452078799117149</v>
      </c>
      <c r="K243" s="166">
        <v>6</v>
      </c>
      <c r="L243" s="173">
        <v>3.8333333333333335</v>
      </c>
      <c r="M243" s="173">
        <v>2.0412414523193152</v>
      </c>
      <c r="N243" s="166">
        <v>6</v>
      </c>
      <c r="O243" s="173">
        <v>4</v>
      </c>
      <c r="P243" s="173">
        <v>2.4494897427831779</v>
      </c>
      <c r="Q243" s="166">
        <v>6</v>
      </c>
      <c r="R243" s="173">
        <v>4.5</v>
      </c>
      <c r="S243" s="173">
        <v>1.8708286933869707</v>
      </c>
      <c r="T243" s="166">
        <v>6</v>
      </c>
      <c r="U243" s="173">
        <v>5.3333333333333339</v>
      </c>
      <c r="V243" s="173">
        <v>1.6329931618554521</v>
      </c>
      <c r="W243" s="166">
        <v>6</v>
      </c>
      <c r="X243" s="173">
        <v>3.666666666666667</v>
      </c>
      <c r="Y243" s="173">
        <v>2.3380903889000244</v>
      </c>
      <c r="Z243" s="166">
        <v>6</v>
      </c>
      <c r="AA243" s="173">
        <v>4.5</v>
      </c>
      <c r="AB243" s="174">
        <v>1.9748417658131499</v>
      </c>
      <c r="AC243" s="482"/>
    </row>
    <row r="244" spans="1:29" ht="24">
      <c r="A244" s="208" t="s">
        <v>308</v>
      </c>
      <c r="B244" s="209">
        <v>1</v>
      </c>
      <c r="C244" s="213">
        <v>4</v>
      </c>
      <c r="D244" s="213" t="s">
        <v>461</v>
      </c>
      <c r="E244" s="211">
        <v>1</v>
      </c>
      <c r="F244" s="213">
        <v>1</v>
      </c>
      <c r="G244" s="214" t="s">
        <v>461</v>
      </c>
      <c r="H244" s="211">
        <v>1</v>
      </c>
      <c r="I244" s="213">
        <v>4</v>
      </c>
      <c r="J244" s="213" t="s">
        <v>461</v>
      </c>
      <c r="K244" s="211">
        <v>1</v>
      </c>
      <c r="L244" s="213">
        <v>5</v>
      </c>
      <c r="M244" s="213" t="s">
        <v>461</v>
      </c>
      <c r="N244" s="211">
        <v>1</v>
      </c>
      <c r="O244" s="213">
        <v>2</v>
      </c>
      <c r="P244" s="214" t="s">
        <v>461</v>
      </c>
      <c r="Q244" s="211">
        <v>1</v>
      </c>
      <c r="R244" s="213">
        <v>5</v>
      </c>
      <c r="S244" s="213" t="s">
        <v>461</v>
      </c>
      <c r="T244" s="211">
        <v>1</v>
      </c>
      <c r="U244" s="213">
        <v>4</v>
      </c>
      <c r="V244" s="213" t="s">
        <v>461</v>
      </c>
      <c r="W244" s="211">
        <v>1</v>
      </c>
      <c r="X244" s="213">
        <v>1</v>
      </c>
      <c r="Y244" s="213" t="s">
        <v>461</v>
      </c>
      <c r="Z244" s="211">
        <v>1</v>
      </c>
      <c r="AA244" s="213">
        <v>3</v>
      </c>
      <c r="AB244" s="216" t="s">
        <v>461</v>
      </c>
      <c r="AC244" s="482"/>
    </row>
    <row r="245" spans="1:29" ht="15.75" thickBot="1">
      <c r="A245" s="168" t="s">
        <v>9</v>
      </c>
      <c r="B245" s="169">
        <v>7</v>
      </c>
      <c r="C245" s="175">
        <v>2.4285714285714284</v>
      </c>
      <c r="D245" s="175">
        <v>1.8126539343499315</v>
      </c>
      <c r="E245" s="171">
        <v>7</v>
      </c>
      <c r="F245" s="175">
        <v>1.9999999999999998</v>
      </c>
      <c r="G245" s="175">
        <v>1.9148542155126762</v>
      </c>
      <c r="H245" s="171">
        <v>7</v>
      </c>
      <c r="I245" s="175">
        <v>5.2857142857142856</v>
      </c>
      <c r="J245" s="175">
        <v>2.2146697055682827</v>
      </c>
      <c r="K245" s="171">
        <v>7</v>
      </c>
      <c r="L245" s="175">
        <v>4</v>
      </c>
      <c r="M245" s="175">
        <v>1.9148542155126762</v>
      </c>
      <c r="N245" s="171">
        <v>7</v>
      </c>
      <c r="O245" s="175">
        <v>3.7142857142857144</v>
      </c>
      <c r="P245" s="175">
        <v>2.3603873774083297</v>
      </c>
      <c r="Q245" s="171">
        <v>7</v>
      </c>
      <c r="R245" s="175">
        <v>4.5714285714285712</v>
      </c>
      <c r="S245" s="175">
        <v>1.7182493859684491</v>
      </c>
      <c r="T245" s="171">
        <v>7</v>
      </c>
      <c r="U245" s="175">
        <v>5.1428571428571432</v>
      </c>
      <c r="V245" s="175">
        <v>1.5735915849388864</v>
      </c>
      <c r="W245" s="171">
        <v>7</v>
      </c>
      <c r="X245" s="175">
        <v>3.285714285714286</v>
      </c>
      <c r="Y245" s="175">
        <v>2.3603873774083297</v>
      </c>
      <c r="Z245" s="171">
        <v>7</v>
      </c>
      <c r="AA245" s="175">
        <v>4.2857142857142856</v>
      </c>
      <c r="AB245" s="176">
        <v>1.8898223650461361</v>
      </c>
      <c r="AC245" s="482"/>
    </row>
    <row r="246" spans="1:29" ht="15.75" thickTop="1">
      <c r="A246" s="186"/>
      <c r="B246" s="187"/>
      <c r="C246" s="190"/>
      <c r="D246" s="190"/>
      <c r="E246" s="187"/>
      <c r="F246" s="190"/>
      <c r="G246" s="190"/>
      <c r="H246" s="187"/>
      <c r="I246" s="190"/>
      <c r="J246" s="190"/>
      <c r="K246" s="187"/>
      <c r="L246" s="190"/>
      <c r="M246" s="190"/>
      <c r="N246" s="187"/>
      <c r="O246" s="190"/>
      <c r="P246" s="190"/>
      <c r="Q246" s="187"/>
      <c r="R246" s="190"/>
      <c r="S246" s="190"/>
      <c r="T246" s="187"/>
      <c r="U246" s="190"/>
      <c r="V246" s="190"/>
      <c r="W246" s="187"/>
      <c r="X246" s="190"/>
      <c r="Y246" s="190"/>
      <c r="Z246" s="187"/>
      <c r="AA246" s="190"/>
      <c r="AB246" s="190"/>
    </row>
    <row r="247" spans="1:29" ht="23.25">
      <c r="A247" s="75" t="s">
        <v>262</v>
      </c>
    </row>
    <row r="248" spans="1:29">
      <c r="A248" s="475" t="s">
        <v>458</v>
      </c>
    </row>
    <row r="249" spans="1:29" ht="15.75" thickBot="1">
      <c r="A249" s="391" t="s">
        <v>186</v>
      </c>
      <c r="B249" s="391"/>
      <c r="C249" s="391"/>
      <c r="D249" s="391"/>
      <c r="E249" s="391"/>
      <c r="F249" s="391"/>
      <c r="G249" s="391"/>
    </row>
    <row r="250" spans="1:29" ht="15.75" thickTop="1">
      <c r="A250" s="392"/>
      <c r="B250" s="389" t="s">
        <v>187</v>
      </c>
      <c r="C250" s="390"/>
      <c r="D250" s="390"/>
      <c r="E250" s="390"/>
      <c r="F250" s="390"/>
      <c r="G250" s="395"/>
    </row>
    <row r="251" spans="1:29" ht="27.75" customHeight="1">
      <c r="A251" s="393"/>
      <c r="B251" s="396" t="s">
        <v>188</v>
      </c>
      <c r="C251" s="397"/>
      <c r="D251" s="397" t="s">
        <v>189</v>
      </c>
      <c r="E251" s="397"/>
      <c r="F251" s="397" t="s">
        <v>39</v>
      </c>
      <c r="G251" s="398"/>
    </row>
    <row r="252" spans="1:29" ht="15.75" thickBot="1">
      <c r="A252" s="394"/>
      <c r="B252" s="177" t="s">
        <v>4</v>
      </c>
      <c r="C252" s="178" t="s">
        <v>5</v>
      </c>
      <c r="D252" s="178" t="s">
        <v>4</v>
      </c>
      <c r="E252" s="178" t="s">
        <v>5</v>
      </c>
      <c r="F252" s="178" t="s">
        <v>4</v>
      </c>
      <c r="G252" s="179" t="s">
        <v>5</v>
      </c>
    </row>
    <row r="253" spans="1:29" ht="15.75" thickTop="1">
      <c r="A253" s="163" t="s">
        <v>301</v>
      </c>
      <c r="B253" s="164">
        <v>1</v>
      </c>
      <c r="C253" s="165">
        <v>1</v>
      </c>
      <c r="D253" s="166">
        <v>0</v>
      </c>
      <c r="E253" s="165">
        <v>0</v>
      </c>
      <c r="F253" s="166">
        <v>0</v>
      </c>
      <c r="G253" s="167">
        <v>0</v>
      </c>
    </row>
    <row r="254" spans="1:29" ht="15.75" thickBot="1">
      <c r="A254" s="168" t="s">
        <v>9</v>
      </c>
      <c r="B254" s="169">
        <v>1</v>
      </c>
      <c r="C254" s="170">
        <v>1</v>
      </c>
      <c r="D254" s="171">
        <v>0</v>
      </c>
      <c r="E254" s="170">
        <v>0</v>
      </c>
      <c r="F254" s="171">
        <v>0</v>
      </c>
      <c r="G254" s="172">
        <v>0</v>
      </c>
    </row>
    <row r="255" spans="1:29" ht="15.75" thickTop="1">
      <c r="A255" s="186"/>
      <c r="B255" s="187"/>
      <c r="C255" s="188"/>
      <c r="D255" s="187"/>
      <c r="E255" s="188"/>
      <c r="F255" s="187"/>
      <c r="G255" s="188"/>
    </row>
    <row r="256" spans="1:29" ht="32.25" thickBot="1">
      <c r="A256" s="189" t="s">
        <v>225</v>
      </c>
      <c r="B256" s="189"/>
      <c r="C256" s="189"/>
      <c r="D256" s="189"/>
      <c r="E256" s="189"/>
      <c r="F256" s="189"/>
      <c r="G256" s="189"/>
      <c r="H256" s="189"/>
      <c r="I256" s="189"/>
    </row>
    <row r="257" spans="1:17" ht="31.5">
      <c r="A257" s="474"/>
      <c r="B257" s="474"/>
      <c r="C257" s="474"/>
      <c r="D257" s="474"/>
      <c r="E257" s="474"/>
      <c r="F257" s="474"/>
      <c r="G257" s="474"/>
      <c r="H257" s="474"/>
      <c r="I257" s="474"/>
    </row>
    <row r="258" spans="1:17" ht="15.75" thickBot="1">
      <c r="A258" s="391" t="s">
        <v>295</v>
      </c>
      <c r="B258" s="391"/>
      <c r="C258" s="391"/>
      <c r="D258" s="391"/>
      <c r="E258" s="391"/>
      <c r="F258" s="391"/>
      <c r="G258" s="391"/>
      <c r="H258" s="391"/>
      <c r="I258" s="391"/>
    </row>
    <row r="259" spans="1:17" ht="15.75" thickTop="1">
      <c r="A259" s="392"/>
      <c r="B259" s="389" t="s">
        <v>190</v>
      </c>
      <c r="C259" s="390"/>
      <c r="D259" s="390"/>
      <c r="E259" s="390"/>
      <c r="F259" s="390" t="s">
        <v>191</v>
      </c>
      <c r="G259" s="390"/>
      <c r="H259" s="390"/>
      <c r="I259" s="395"/>
    </row>
    <row r="260" spans="1:17">
      <c r="A260" s="393"/>
      <c r="B260" s="396" t="s">
        <v>102</v>
      </c>
      <c r="C260" s="397"/>
      <c r="D260" s="397" t="s">
        <v>103</v>
      </c>
      <c r="E260" s="397"/>
      <c r="F260" s="397" t="s">
        <v>102</v>
      </c>
      <c r="G260" s="397"/>
      <c r="H260" s="397" t="s">
        <v>103</v>
      </c>
      <c r="I260" s="398"/>
    </row>
    <row r="261" spans="1:17" ht="15.75" thickBot="1">
      <c r="A261" s="394"/>
      <c r="B261" s="177" t="s">
        <v>4</v>
      </c>
      <c r="C261" s="178" t="s">
        <v>5</v>
      </c>
      <c r="D261" s="178" t="s">
        <v>4</v>
      </c>
      <c r="E261" s="178" t="s">
        <v>5</v>
      </c>
      <c r="F261" s="178" t="s">
        <v>4</v>
      </c>
      <c r="G261" s="178" t="s">
        <v>5</v>
      </c>
      <c r="H261" s="178" t="s">
        <v>4</v>
      </c>
      <c r="I261" s="179" t="s">
        <v>5</v>
      </c>
    </row>
    <row r="262" spans="1:17" ht="15.75" thickTop="1">
      <c r="A262" s="163" t="s">
        <v>301</v>
      </c>
      <c r="B262" s="164">
        <v>13</v>
      </c>
      <c r="C262" s="165">
        <v>0.25</v>
      </c>
      <c r="D262" s="166">
        <v>39</v>
      </c>
      <c r="E262" s="165">
        <v>0.75</v>
      </c>
      <c r="F262" s="166">
        <v>17</v>
      </c>
      <c r="G262" s="165">
        <v>0.32692307692307693</v>
      </c>
      <c r="H262" s="166">
        <v>35</v>
      </c>
      <c r="I262" s="167">
        <v>0.67307692307692302</v>
      </c>
    </row>
    <row r="263" spans="1:17" ht="24">
      <c r="A263" s="208" t="s">
        <v>308</v>
      </c>
      <c r="B263" s="209">
        <v>2</v>
      </c>
      <c r="C263" s="210">
        <v>0.28571428571428575</v>
      </c>
      <c r="D263" s="211">
        <v>5</v>
      </c>
      <c r="E263" s="210">
        <v>0.7142857142857143</v>
      </c>
      <c r="F263" s="211">
        <v>1</v>
      </c>
      <c r="G263" s="210">
        <v>0.14285714285714288</v>
      </c>
      <c r="H263" s="211">
        <v>6</v>
      </c>
      <c r="I263" s="212">
        <v>0.8571428571428571</v>
      </c>
    </row>
    <row r="264" spans="1:17" ht="15.75" thickBot="1">
      <c r="A264" s="168" t="s">
        <v>9</v>
      </c>
      <c r="B264" s="169">
        <v>15</v>
      </c>
      <c r="C264" s="170">
        <v>0.25423728813559321</v>
      </c>
      <c r="D264" s="171">
        <v>44</v>
      </c>
      <c r="E264" s="170">
        <v>0.74576271186440679</v>
      </c>
      <c r="F264" s="171">
        <v>18</v>
      </c>
      <c r="G264" s="170">
        <v>0.30508474576271188</v>
      </c>
      <c r="H264" s="171">
        <v>41</v>
      </c>
      <c r="I264" s="172">
        <v>0.69491525423728817</v>
      </c>
    </row>
    <row r="265" spans="1:17" ht="15.75" thickTop="1"/>
    <row r="266" spans="1:17" ht="15.75" thickBot="1">
      <c r="A266" s="391" t="s">
        <v>192</v>
      </c>
      <c r="B266" s="391"/>
      <c r="C266" s="391"/>
      <c r="D266" s="391"/>
      <c r="E266" s="391"/>
      <c r="F266" s="391"/>
      <c r="G266" s="391"/>
      <c r="H266" s="391"/>
      <c r="I266" s="391"/>
      <c r="J266" s="391"/>
      <c r="K266" s="391"/>
      <c r="L266" s="391"/>
      <c r="M266" s="391"/>
      <c r="N266" s="391"/>
      <c r="O266" s="391"/>
      <c r="P266" s="391"/>
      <c r="Q266" s="391"/>
    </row>
    <row r="267" spans="1:17" ht="15.75" thickTop="1">
      <c r="A267" s="392"/>
      <c r="B267" s="389" t="s">
        <v>193</v>
      </c>
      <c r="C267" s="390"/>
      <c r="D267" s="390"/>
      <c r="E267" s="390"/>
      <c r="F267" s="390"/>
      <c r="G267" s="390"/>
      <c r="H267" s="390"/>
      <c r="I267" s="390"/>
      <c r="J267" s="390"/>
      <c r="K267" s="390"/>
      <c r="L267" s="390"/>
      <c r="M267" s="390"/>
      <c r="N267" s="390" t="s">
        <v>194</v>
      </c>
      <c r="O267" s="390"/>
      <c r="P267" s="390"/>
      <c r="Q267" s="395"/>
    </row>
    <row r="268" spans="1:17" ht="35.25" customHeight="1">
      <c r="A268" s="393"/>
      <c r="B268" s="396" t="s">
        <v>25</v>
      </c>
      <c r="C268" s="397"/>
      <c r="D268" s="397" t="s">
        <v>296</v>
      </c>
      <c r="E268" s="397"/>
      <c r="F268" s="397" t="s">
        <v>297</v>
      </c>
      <c r="G268" s="397"/>
      <c r="H268" s="397" t="s">
        <v>195</v>
      </c>
      <c r="I268" s="397"/>
      <c r="J268" s="397" t="s">
        <v>196</v>
      </c>
      <c r="K268" s="397"/>
      <c r="L268" s="397" t="s">
        <v>197</v>
      </c>
      <c r="M268" s="397"/>
      <c r="N268" s="397" t="s">
        <v>102</v>
      </c>
      <c r="O268" s="397"/>
      <c r="P268" s="397" t="s">
        <v>103</v>
      </c>
      <c r="Q268" s="398"/>
    </row>
    <row r="269" spans="1:17" ht="15.75" thickBot="1">
      <c r="A269" s="394"/>
      <c r="B269" s="177" t="s">
        <v>4</v>
      </c>
      <c r="C269" s="178" t="s">
        <v>5</v>
      </c>
      <c r="D269" s="178" t="s">
        <v>4</v>
      </c>
      <c r="E269" s="178" t="s">
        <v>5</v>
      </c>
      <c r="F269" s="178" t="s">
        <v>4</v>
      </c>
      <c r="G269" s="178" t="s">
        <v>5</v>
      </c>
      <c r="H269" s="178" t="s">
        <v>4</v>
      </c>
      <c r="I269" s="178" t="s">
        <v>5</v>
      </c>
      <c r="J269" s="178" t="s">
        <v>4</v>
      </c>
      <c r="K269" s="178" t="s">
        <v>5</v>
      </c>
      <c r="L269" s="178" t="s">
        <v>4</v>
      </c>
      <c r="M269" s="178" t="s">
        <v>5</v>
      </c>
      <c r="N269" s="178" t="s">
        <v>4</v>
      </c>
      <c r="O269" s="178" t="s">
        <v>5</v>
      </c>
      <c r="P269" s="178" t="s">
        <v>4</v>
      </c>
      <c r="Q269" s="179" t="s">
        <v>5</v>
      </c>
    </row>
    <row r="270" spans="1:17" ht="15.75" thickTop="1">
      <c r="A270" s="163" t="s">
        <v>301</v>
      </c>
      <c r="B270" s="164">
        <v>16</v>
      </c>
      <c r="C270" s="165">
        <v>0.30769230769230771</v>
      </c>
      <c r="D270" s="166">
        <v>5</v>
      </c>
      <c r="E270" s="165">
        <v>9.6153846153846145E-2</v>
      </c>
      <c r="F270" s="166">
        <v>4</v>
      </c>
      <c r="G270" s="165">
        <v>7.6923076923076927E-2</v>
      </c>
      <c r="H270" s="166">
        <v>26</v>
      </c>
      <c r="I270" s="165">
        <v>0.5</v>
      </c>
      <c r="J270" s="166">
        <v>0</v>
      </c>
      <c r="K270" s="165">
        <v>0</v>
      </c>
      <c r="L270" s="166">
        <v>1</v>
      </c>
      <c r="M270" s="165">
        <v>1.9230769230769232E-2</v>
      </c>
      <c r="N270" s="166">
        <v>22</v>
      </c>
      <c r="O270" s="165">
        <v>0.61111111111111116</v>
      </c>
      <c r="P270" s="166">
        <v>14</v>
      </c>
      <c r="Q270" s="167">
        <v>0.38888888888888884</v>
      </c>
    </row>
    <row r="271" spans="1:17" ht="24">
      <c r="A271" s="208" t="s">
        <v>308</v>
      </c>
      <c r="B271" s="209">
        <v>1</v>
      </c>
      <c r="C271" s="210">
        <v>0.14285714285714288</v>
      </c>
      <c r="D271" s="211">
        <v>3</v>
      </c>
      <c r="E271" s="210">
        <v>0.42857142857142855</v>
      </c>
      <c r="F271" s="211">
        <v>0</v>
      </c>
      <c r="G271" s="210">
        <v>0</v>
      </c>
      <c r="H271" s="211">
        <v>2</v>
      </c>
      <c r="I271" s="210">
        <v>0.28571428571428575</v>
      </c>
      <c r="J271" s="211">
        <v>0</v>
      </c>
      <c r="K271" s="210">
        <v>0</v>
      </c>
      <c r="L271" s="211">
        <v>1</v>
      </c>
      <c r="M271" s="210">
        <v>0.14285714285714288</v>
      </c>
      <c r="N271" s="211">
        <v>6</v>
      </c>
      <c r="O271" s="210">
        <v>1</v>
      </c>
      <c r="P271" s="211">
        <v>0</v>
      </c>
      <c r="Q271" s="212">
        <v>0</v>
      </c>
    </row>
    <row r="272" spans="1:17" ht="15.75" thickBot="1">
      <c r="A272" s="168" t="s">
        <v>9</v>
      </c>
      <c r="B272" s="169">
        <v>17</v>
      </c>
      <c r="C272" s="170">
        <v>0.28813559322033899</v>
      </c>
      <c r="D272" s="171">
        <v>8</v>
      </c>
      <c r="E272" s="170">
        <v>0.13559322033898305</v>
      </c>
      <c r="F272" s="171">
        <v>4</v>
      </c>
      <c r="G272" s="170">
        <v>6.7796610169491525E-2</v>
      </c>
      <c r="H272" s="171">
        <v>28</v>
      </c>
      <c r="I272" s="170">
        <v>0.47457627118644069</v>
      </c>
      <c r="J272" s="171">
        <v>0</v>
      </c>
      <c r="K272" s="170">
        <v>0</v>
      </c>
      <c r="L272" s="171">
        <v>2</v>
      </c>
      <c r="M272" s="170">
        <v>3.3898305084745763E-2</v>
      </c>
      <c r="N272" s="171">
        <v>28</v>
      </c>
      <c r="O272" s="170">
        <v>0.66666666666666674</v>
      </c>
      <c r="P272" s="171">
        <v>14</v>
      </c>
      <c r="Q272" s="172">
        <v>0.33333333333333337</v>
      </c>
    </row>
    <row r="273" spans="1:9" ht="15.75" thickTop="1"/>
    <row r="274" spans="1:9" ht="15.75" thickBot="1">
      <c r="A274" s="391" t="s">
        <v>198</v>
      </c>
      <c r="B274" s="391"/>
      <c r="C274" s="391"/>
      <c r="D274" s="391"/>
      <c r="E274" s="391"/>
      <c r="F274" s="391"/>
      <c r="G274" s="391"/>
      <c r="H274" s="391"/>
      <c r="I274" s="391"/>
    </row>
    <row r="275" spans="1:9" ht="15.75" thickTop="1">
      <c r="A275" s="392"/>
      <c r="B275" s="389" t="s">
        <v>199</v>
      </c>
      <c r="C275" s="390"/>
      <c r="D275" s="390"/>
      <c r="E275" s="390"/>
      <c r="F275" s="390"/>
      <c r="G275" s="390"/>
      <c r="H275" s="390"/>
      <c r="I275" s="395"/>
    </row>
    <row r="276" spans="1:9">
      <c r="A276" s="393"/>
      <c r="B276" s="396" t="s">
        <v>25</v>
      </c>
      <c r="C276" s="397"/>
      <c r="D276" s="397" t="s">
        <v>200</v>
      </c>
      <c r="E276" s="397"/>
      <c r="F276" s="397" t="s">
        <v>201</v>
      </c>
      <c r="G276" s="397"/>
      <c r="H276" s="397" t="s">
        <v>202</v>
      </c>
      <c r="I276" s="398"/>
    </row>
    <row r="277" spans="1:9" ht="15.75" thickBot="1">
      <c r="A277" s="394"/>
      <c r="B277" s="177" t="s">
        <v>4</v>
      </c>
      <c r="C277" s="178" t="s">
        <v>5</v>
      </c>
      <c r="D277" s="178" t="s">
        <v>4</v>
      </c>
      <c r="E277" s="178" t="s">
        <v>5</v>
      </c>
      <c r="F277" s="178" t="s">
        <v>4</v>
      </c>
      <c r="G277" s="178" t="s">
        <v>5</v>
      </c>
      <c r="H277" s="178" t="s">
        <v>4</v>
      </c>
      <c r="I277" s="179" t="s">
        <v>5</v>
      </c>
    </row>
    <row r="278" spans="1:9" ht="15.75" thickTop="1">
      <c r="A278" s="163" t="s">
        <v>301</v>
      </c>
      <c r="B278" s="164">
        <v>42</v>
      </c>
      <c r="C278" s="165">
        <v>0.80769230769230771</v>
      </c>
      <c r="D278" s="166">
        <v>1</v>
      </c>
      <c r="E278" s="165">
        <v>1.9230769230769232E-2</v>
      </c>
      <c r="F278" s="166">
        <v>9</v>
      </c>
      <c r="G278" s="165">
        <v>0.17307692307692307</v>
      </c>
      <c r="H278" s="166">
        <v>0</v>
      </c>
      <c r="I278" s="167">
        <v>0</v>
      </c>
    </row>
    <row r="279" spans="1:9" ht="24">
      <c r="A279" s="208" t="s">
        <v>308</v>
      </c>
      <c r="B279" s="209">
        <v>6</v>
      </c>
      <c r="C279" s="210">
        <v>0.8571428571428571</v>
      </c>
      <c r="D279" s="211">
        <v>0</v>
      </c>
      <c r="E279" s="210">
        <v>0</v>
      </c>
      <c r="F279" s="211">
        <v>1</v>
      </c>
      <c r="G279" s="210">
        <v>0.14285714285714288</v>
      </c>
      <c r="H279" s="211">
        <v>0</v>
      </c>
      <c r="I279" s="212">
        <v>0</v>
      </c>
    </row>
    <row r="280" spans="1:9" ht="15.75" thickBot="1">
      <c r="A280" s="168" t="s">
        <v>9</v>
      </c>
      <c r="B280" s="169">
        <v>48</v>
      </c>
      <c r="C280" s="170">
        <v>0.81355932203389825</v>
      </c>
      <c r="D280" s="171">
        <v>1</v>
      </c>
      <c r="E280" s="170">
        <v>1.6949152542372881E-2</v>
      </c>
      <c r="F280" s="171">
        <v>10</v>
      </c>
      <c r="G280" s="170">
        <v>0.16949152542372883</v>
      </c>
      <c r="H280" s="171">
        <v>0</v>
      </c>
      <c r="I280" s="172">
        <v>0</v>
      </c>
    </row>
    <row r="281" spans="1:9" ht="15.75" thickTop="1">
      <c r="A281" s="186"/>
      <c r="B281" s="187"/>
      <c r="C281" s="188"/>
      <c r="D281" s="187"/>
      <c r="E281" s="188"/>
      <c r="F281" s="187"/>
      <c r="G281" s="188"/>
      <c r="H281" s="187"/>
      <c r="I281" s="188"/>
    </row>
    <row r="282" spans="1:9" ht="32.25" thickBot="1">
      <c r="A282" s="189" t="s">
        <v>226</v>
      </c>
      <c r="B282" s="189"/>
      <c r="C282" s="189"/>
      <c r="D282" s="189"/>
      <c r="E282" s="189"/>
      <c r="F282" s="189"/>
      <c r="G282" s="189"/>
      <c r="H282" s="189"/>
      <c r="I282" s="189"/>
    </row>
    <row r="283" spans="1:9" ht="31.5">
      <c r="A283" s="474"/>
      <c r="B283" s="474"/>
      <c r="C283" s="474"/>
      <c r="D283" s="474"/>
      <c r="E283" s="474"/>
      <c r="F283" s="474"/>
      <c r="G283" s="474"/>
      <c r="H283" s="474"/>
      <c r="I283" s="474"/>
    </row>
    <row r="284" spans="1:9" ht="15.75" thickBot="1">
      <c r="A284" s="391" t="s">
        <v>203</v>
      </c>
      <c r="B284" s="391"/>
      <c r="C284" s="391"/>
      <c r="D284" s="391"/>
      <c r="E284" s="391"/>
      <c r="F284" s="391"/>
      <c r="G284" s="391"/>
      <c r="H284" s="391"/>
      <c r="I284" s="391"/>
    </row>
    <row r="285" spans="1:9" ht="15.75" thickTop="1">
      <c r="A285" s="392"/>
      <c r="B285" s="389" t="s">
        <v>204</v>
      </c>
      <c r="C285" s="390"/>
      <c r="D285" s="390"/>
      <c r="E285" s="390"/>
      <c r="F285" s="390"/>
      <c r="G285" s="390"/>
      <c r="H285" s="390"/>
      <c r="I285" s="395"/>
    </row>
    <row r="286" spans="1:9">
      <c r="A286" s="393"/>
      <c r="B286" s="396" t="s">
        <v>205</v>
      </c>
      <c r="C286" s="397"/>
      <c r="D286" s="397" t="s">
        <v>206</v>
      </c>
      <c r="E286" s="397"/>
      <c r="F286" s="397" t="s">
        <v>207</v>
      </c>
      <c r="G286" s="397"/>
      <c r="H286" s="397" t="s">
        <v>208</v>
      </c>
      <c r="I286" s="398"/>
    </row>
    <row r="287" spans="1:9" ht="15.75" thickBot="1">
      <c r="A287" s="394"/>
      <c r="B287" s="177" t="s">
        <v>4</v>
      </c>
      <c r="C287" s="178" t="s">
        <v>5</v>
      </c>
      <c r="D287" s="178" t="s">
        <v>4</v>
      </c>
      <c r="E287" s="178" t="s">
        <v>5</v>
      </c>
      <c r="F287" s="178" t="s">
        <v>4</v>
      </c>
      <c r="G287" s="178" t="s">
        <v>5</v>
      </c>
      <c r="H287" s="178" t="s">
        <v>4</v>
      </c>
      <c r="I287" s="179" t="s">
        <v>5</v>
      </c>
    </row>
    <row r="288" spans="1:9" ht="15.75" thickTop="1">
      <c r="A288" s="163" t="s">
        <v>301</v>
      </c>
      <c r="B288" s="164">
        <v>30</v>
      </c>
      <c r="C288" s="165">
        <v>0.57692307692307698</v>
      </c>
      <c r="D288" s="166">
        <v>22</v>
      </c>
      <c r="E288" s="165">
        <v>0.42307692307692307</v>
      </c>
      <c r="F288" s="166">
        <v>0</v>
      </c>
      <c r="G288" s="165">
        <v>0</v>
      </c>
      <c r="H288" s="166">
        <v>0</v>
      </c>
      <c r="I288" s="167">
        <v>0</v>
      </c>
    </row>
    <row r="289" spans="1:11" ht="24">
      <c r="A289" s="208" t="s">
        <v>308</v>
      </c>
      <c r="B289" s="209">
        <v>3</v>
      </c>
      <c r="C289" s="210">
        <v>0.42857142857142855</v>
      </c>
      <c r="D289" s="211">
        <v>4</v>
      </c>
      <c r="E289" s="210">
        <v>0.57142857142857151</v>
      </c>
      <c r="F289" s="211">
        <v>0</v>
      </c>
      <c r="G289" s="210">
        <v>0</v>
      </c>
      <c r="H289" s="211">
        <v>0</v>
      </c>
      <c r="I289" s="212">
        <v>0</v>
      </c>
    </row>
    <row r="290" spans="1:11" ht="15.75" thickBot="1">
      <c r="A290" s="168" t="s">
        <v>9</v>
      </c>
      <c r="B290" s="169">
        <v>33</v>
      </c>
      <c r="C290" s="170">
        <v>0.55932203389830504</v>
      </c>
      <c r="D290" s="171">
        <v>26</v>
      </c>
      <c r="E290" s="170">
        <v>0.44067796610169496</v>
      </c>
      <c r="F290" s="171">
        <v>0</v>
      </c>
      <c r="G290" s="170">
        <v>0</v>
      </c>
      <c r="H290" s="171">
        <v>0</v>
      </c>
      <c r="I290" s="172">
        <v>0</v>
      </c>
    </row>
    <row r="291" spans="1:11" ht="15.75" thickTop="1"/>
    <row r="292" spans="1:11" ht="15.75" thickBot="1">
      <c r="A292" s="391" t="s">
        <v>298</v>
      </c>
      <c r="B292" s="391"/>
      <c r="C292" s="391"/>
      <c r="D292" s="391"/>
      <c r="E292" s="391"/>
      <c r="F292" s="391"/>
      <c r="G292" s="391"/>
      <c r="H292" s="391"/>
      <c r="I292" s="391"/>
      <c r="J292" s="391"/>
      <c r="K292" s="391"/>
    </row>
    <row r="293" spans="1:11" ht="15.75" thickTop="1">
      <c r="A293" s="392"/>
      <c r="B293" s="389" t="s">
        <v>209</v>
      </c>
      <c r="C293" s="390"/>
      <c r="D293" s="390"/>
      <c r="E293" s="390"/>
      <c r="F293" s="390"/>
      <c r="G293" s="390"/>
      <c r="H293" s="390"/>
      <c r="I293" s="390"/>
      <c r="J293" s="390"/>
      <c r="K293" s="395"/>
    </row>
    <row r="294" spans="1:11" ht="45" customHeight="1">
      <c r="A294" s="393"/>
      <c r="B294" s="396" t="s">
        <v>210</v>
      </c>
      <c r="C294" s="397"/>
      <c r="D294" s="397" t="s">
        <v>211</v>
      </c>
      <c r="E294" s="397"/>
      <c r="F294" s="397" t="s">
        <v>212</v>
      </c>
      <c r="G294" s="397"/>
      <c r="H294" s="397" t="s">
        <v>213</v>
      </c>
      <c r="I294" s="397"/>
      <c r="J294" s="397" t="s">
        <v>214</v>
      </c>
      <c r="K294" s="398"/>
    </row>
    <row r="295" spans="1:11" ht="15.75" thickBot="1">
      <c r="A295" s="394"/>
      <c r="B295" s="177" t="s">
        <v>4</v>
      </c>
      <c r="C295" s="178" t="s">
        <v>5</v>
      </c>
      <c r="D295" s="178" t="s">
        <v>4</v>
      </c>
      <c r="E295" s="178" t="s">
        <v>5</v>
      </c>
      <c r="F295" s="178" t="s">
        <v>4</v>
      </c>
      <c r="G295" s="178" t="s">
        <v>5</v>
      </c>
      <c r="H295" s="178" t="s">
        <v>4</v>
      </c>
      <c r="I295" s="178" t="s">
        <v>5</v>
      </c>
      <c r="J295" s="178" t="s">
        <v>4</v>
      </c>
      <c r="K295" s="179" t="s">
        <v>5</v>
      </c>
    </row>
    <row r="296" spans="1:11" ht="15.75" thickTop="1">
      <c r="A296" s="163" t="s">
        <v>301</v>
      </c>
      <c r="B296" s="164">
        <v>22</v>
      </c>
      <c r="C296" s="165">
        <v>0.43137254901960786</v>
      </c>
      <c r="D296" s="166">
        <v>3</v>
      </c>
      <c r="E296" s="165">
        <v>5.8823529411764712E-2</v>
      </c>
      <c r="F296" s="166">
        <v>12</v>
      </c>
      <c r="G296" s="165">
        <v>0.23529411764705885</v>
      </c>
      <c r="H296" s="166">
        <v>9</v>
      </c>
      <c r="I296" s="165">
        <v>0.17647058823529413</v>
      </c>
      <c r="J296" s="166">
        <v>5</v>
      </c>
      <c r="K296" s="167">
        <v>9.8039215686274522E-2</v>
      </c>
    </row>
    <row r="297" spans="1:11" ht="24">
      <c r="A297" s="208" t="s">
        <v>308</v>
      </c>
      <c r="B297" s="209">
        <v>0</v>
      </c>
      <c r="C297" s="210">
        <v>0</v>
      </c>
      <c r="D297" s="211">
        <v>1</v>
      </c>
      <c r="E297" s="210">
        <v>0.14285714285714288</v>
      </c>
      <c r="F297" s="211">
        <v>4</v>
      </c>
      <c r="G297" s="210">
        <v>0.57142857142857151</v>
      </c>
      <c r="H297" s="211">
        <v>0</v>
      </c>
      <c r="I297" s="210">
        <v>0</v>
      </c>
      <c r="J297" s="211">
        <v>2</v>
      </c>
      <c r="K297" s="212">
        <v>0.28571428571428575</v>
      </c>
    </row>
    <row r="298" spans="1:11" ht="15.75" thickBot="1">
      <c r="A298" s="168" t="s">
        <v>9</v>
      </c>
      <c r="B298" s="169">
        <v>22</v>
      </c>
      <c r="C298" s="170">
        <v>0.37931034482758619</v>
      </c>
      <c r="D298" s="171">
        <v>4</v>
      </c>
      <c r="E298" s="170">
        <v>6.8965517241379309E-2</v>
      </c>
      <c r="F298" s="171">
        <v>16</v>
      </c>
      <c r="G298" s="170">
        <v>0.27586206896551724</v>
      </c>
      <c r="H298" s="171">
        <v>9</v>
      </c>
      <c r="I298" s="170">
        <v>0.15517241379310345</v>
      </c>
      <c r="J298" s="171">
        <v>7</v>
      </c>
      <c r="K298" s="172">
        <v>0.12068965517241378</v>
      </c>
    </row>
    <row r="299" spans="1:11" ht="15.75" thickTop="1"/>
  </sheetData>
  <mergeCells count="325">
    <mergeCell ref="A207:E207"/>
    <mergeCell ref="A208:A209"/>
    <mergeCell ref="B208:C208"/>
    <mergeCell ref="D208:E208"/>
    <mergeCell ref="A241:A242"/>
    <mergeCell ref="B241:D241"/>
    <mergeCell ref="E241:G241"/>
    <mergeCell ref="H241:J241"/>
    <mergeCell ref="K241:M241"/>
    <mergeCell ref="N241:P241"/>
    <mergeCell ref="Q241:S241"/>
    <mergeCell ref="T241:V241"/>
    <mergeCell ref="W241:Y241"/>
    <mergeCell ref="Z241:AB241"/>
    <mergeCell ref="A240:Y240"/>
    <mergeCell ref="Z240:AB240"/>
    <mergeCell ref="A197:S197"/>
    <mergeCell ref="A198:A199"/>
    <mergeCell ref="B198:D198"/>
    <mergeCell ref="E198:G198"/>
    <mergeCell ref="H198:J198"/>
    <mergeCell ref="K198:M198"/>
    <mergeCell ref="N198:P198"/>
    <mergeCell ref="Q198:S198"/>
    <mergeCell ref="A184:A185"/>
    <mergeCell ref="B184:D184"/>
    <mergeCell ref="E184:G184"/>
    <mergeCell ref="H184:J184"/>
    <mergeCell ref="K184:M184"/>
    <mergeCell ref="N184:P184"/>
    <mergeCell ref="Q184:S184"/>
    <mergeCell ref="A190:S190"/>
    <mergeCell ref="A191:A192"/>
    <mergeCell ref="B191:D191"/>
    <mergeCell ref="E191:G191"/>
    <mergeCell ref="H191:J191"/>
    <mergeCell ref="K191:M191"/>
    <mergeCell ref="N191:P191"/>
    <mergeCell ref="Q191:S191"/>
    <mergeCell ref="A176:S176"/>
    <mergeCell ref="A177:A178"/>
    <mergeCell ref="B177:D177"/>
    <mergeCell ref="E177:G177"/>
    <mergeCell ref="H177:J177"/>
    <mergeCell ref="K177:M177"/>
    <mergeCell ref="N177:P177"/>
    <mergeCell ref="Q177:S177"/>
    <mergeCell ref="A183:S183"/>
    <mergeCell ref="N150:P150"/>
    <mergeCell ref="Q150:S150"/>
    <mergeCell ref="T150:V150"/>
    <mergeCell ref="W150:Y150"/>
    <mergeCell ref="A232:M232"/>
    <mergeCell ref="A54:I54"/>
    <mergeCell ref="B55:I55"/>
    <mergeCell ref="A292:K292"/>
    <mergeCell ref="A293:A295"/>
    <mergeCell ref="B293:K293"/>
    <mergeCell ref="B294:C294"/>
    <mergeCell ref="D294:E294"/>
    <mergeCell ref="F294:G294"/>
    <mergeCell ref="H294:I294"/>
    <mergeCell ref="J294:K294"/>
    <mergeCell ref="A274:I274"/>
    <mergeCell ref="A275:A277"/>
    <mergeCell ref="B275:I275"/>
    <mergeCell ref="B276:C276"/>
    <mergeCell ref="D276:E276"/>
    <mergeCell ref="F276:G276"/>
    <mergeCell ref="H276:I276"/>
    <mergeCell ref="A284:I284"/>
    <mergeCell ref="A285:A287"/>
    <mergeCell ref="B285:I285"/>
    <mergeCell ref="B286:C286"/>
    <mergeCell ref="D286:E286"/>
    <mergeCell ref="F286:G286"/>
    <mergeCell ref="H286:I286"/>
    <mergeCell ref="A266:Q266"/>
    <mergeCell ref="A267:A269"/>
    <mergeCell ref="B267:M267"/>
    <mergeCell ref="N267:Q267"/>
    <mergeCell ref="B268:C268"/>
    <mergeCell ref="D268:E268"/>
    <mergeCell ref="F268:G268"/>
    <mergeCell ref="H268:I268"/>
    <mergeCell ref="J268:K268"/>
    <mergeCell ref="L268:M268"/>
    <mergeCell ref="N268:O268"/>
    <mergeCell ref="P268:Q268"/>
    <mergeCell ref="A249:G249"/>
    <mergeCell ref="A250:A252"/>
    <mergeCell ref="B250:G250"/>
    <mergeCell ref="B251:C251"/>
    <mergeCell ref="D251:E251"/>
    <mergeCell ref="F251:G251"/>
    <mergeCell ref="A258:I258"/>
    <mergeCell ref="A259:A261"/>
    <mergeCell ref="B259:E259"/>
    <mergeCell ref="F259:I259"/>
    <mergeCell ref="B260:C260"/>
    <mergeCell ref="D260:E260"/>
    <mergeCell ref="F260:G260"/>
    <mergeCell ref="H260:I260"/>
    <mergeCell ref="B234:C234"/>
    <mergeCell ref="D234:E234"/>
    <mergeCell ref="F234:G234"/>
    <mergeCell ref="H234:I234"/>
    <mergeCell ref="J234:K234"/>
    <mergeCell ref="L234:M234"/>
    <mergeCell ref="A216:I216"/>
    <mergeCell ref="H233:I233"/>
    <mergeCell ref="J233:K233"/>
    <mergeCell ref="L233:M233"/>
    <mergeCell ref="A224:I224"/>
    <mergeCell ref="A225:A227"/>
    <mergeCell ref="B225:I225"/>
    <mergeCell ref="B226:C226"/>
    <mergeCell ref="D226:E226"/>
    <mergeCell ref="F226:G226"/>
    <mergeCell ref="H226:I226"/>
    <mergeCell ref="A217:A219"/>
    <mergeCell ref="B217:I217"/>
    <mergeCell ref="B218:C218"/>
    <mergeCell ref="D218:E218"/>
    <mergeCell ref="F218:G218"/>
    <mergeCell ref="H218:I218"/>
    <mergeCell ref="A160:A161"/>
    <mergeCell ref="B160:D160"/>
    <mergeCell ref="E160:G160"/>
    <mergeCell ref="H160:J160"/>
    <mergeCell ref="K160:M160"/>
    <mergeCell ref="N160:P160"/>
    <mergeCell ref="A170:A171"/>
    <mergeCell ref="B170:D170"/>
    <mergeCell ref="E170:G170"/>
    <mergeCell ref="A159:P159"/>
    <mergeCell ref="A169:M169"/>
    <mergeCell ref="H170:J170"/>
    <mergeCell ref="K170:M170"/>
    <mergeCell ref="AR140:AS140"/>
    <mergeCell ref="AT140:AU140"/>
    <mergeCell ref="AV140:AW140"/>
    <mergeCell ref="AX140:AY140"/>
    <mergeCell ref="AZ140:BA140"/>
    <mergeCell ref="BB140:BC140"/>
    <mergeCell ref="BD140:BE140"/>
    <mergeCell ref="A149:Y149"/>
    <mergeCell ref="A150:A151"/>
    <mergeCell ref="B150:D150"/>
    <mergeCell ref="E150:G150"/>
    <mergeCell ref="H150:J150"/>
    <mergeCell ref="K150:M150"/>
    <mergeCell ref="A138:BE138"/>
    <mergeCell ref="A139:A141"/>
    <mergeCell ref="B139:BE139"/>
    <mergeCell ref="B140:C140"/>
    <mergeCell ref="D140:E140"/>
    <mergeCell ref="F140:G140"/>
    <mergeCell ref="H140:I140"/>
    <mergeCell ref="J140:K140"/>
    <mergeCell ref="L140:M140"/>
    <mergeCell ref="N140:O140"/>
    <mergeCell ref="P140:Q140"/>
    <mergeCell ref="R140:S140"/>
    <mergeCell ref="T140:U140"/>
    <mergeCell ref="V140:W140"/>
    <mergeCell ref="X140:Y140"/>
    <mergeCell ref="Z140:AA140"/>
    <mergeCell ref="AB140:AC140"/>
    <mergeCell ref="AD140:AE140"/>
    <mergeCell ref="AF140:AG140"/>
    <mergeCell ref="AH140:AI140"/>
    <mergeCell ref="AJ140:AK140"/>
    <mergeCell ref="AL140:AM140"/>
    <mergeCell ref="AN140:AO140"/>
    <mergeCell ref="AP140:AQ140"/>
    <mergeCell ref="A130:S130"/>
    <mergeCell ref="A131:A133"/>
    <mergeCell ref="B131:C131"/>
    <mergeCell ref="D131:E131"/>
    <mergeCell ref="F131:G131"/>
    <mergeCell ref="H131:I131"/>
    <mergeCell ref="J131:K131"/>
    <mergeCell ref="L131:M131"/>
    <mergeCell ref="N131:O131"/>
    <mergeCell ref="P131:Q131"/>
    <mergeCell ref="R131:S131"/>
    <mergeCell ref="B132:C132"/>
    <mergeCell ref="D132:E132"/>
    <mergeCell ref="F132:G132"/>
    <mergeCell ref="H132:I132"/>
    <mergeCell ref="J132:K132"/>
    <mergeCell ref="L132:M132"/>
    <mergeCell ref="N132:O132"/>
    <mergeCell ref="P132:Q132"/>
    <mergeCell ref="R132:S132"/>
    <mergeCell ref="R108:S108"/>
    <mergeCell ref="B92:C92"/>
    <mergeCell ref="F124:G124"/>
    <mergeCell ref="H124:I124"/>
    <mergeCell ref="J124:K124"/>
    <mergeCell ref="L124:M124"/>
    <mergeCell ref="F107:S107"/>
    <mergeCell ref="B108:C108"/>
    <mergeCell ref="D108:E108"/>
    <mergeCell ref="F108:G108"/>
    <mergeCell ref="H108:I108"/>
    <mergeCell ref="B107:E107"/>
    <mergeCell ref="J108:K108"/>
    <mergeCell ref="L108:M108"/>
    <mergeCell ref="N108:O108"/>
    <mergeCell ref="P108:Q108"/>
    <mergeCell ref="A62:M62"/>
    <mergeCell ref="A63:A67"/>
    <mergeCell ref="B63:M63"/>
    <mergeCell ref="B64:E64"/>
    <mergeCell ref="F64:I64"/>
    <mergeCell ref="J64:M64"/>
    <mergeCell ref="B65:E65"/>
    <mergeCell ref="F65:I65"/>
    <mergeCell ref="J65:M65"/>
    <mergeCell ref="B66:C66"/>
    <mergeCell ref="D66:E66"/>
    <mergeCell ref="F66:G66"/>
    <mergeCell ref="H66:I66"/>
    <mergeCell ref="J66:K66"/>
    <mergeCell ref="L66:M66"/>
    <mergeCell ref="A55:A57"/>
    <mergeCell ref="B56:C56"/>
    <mergeCell ref="D56:E56"/>
    <mergeCell ref="F56:G56"/>
    <mergeCell ref="H56:I56"/>
    <mergeCell ref="A25:A27"/>
    <mergeCell ref="B25:K25"/>
    <mergeCell ref="B26:C26"/>
    <mergeCell ref="D26:E26"/>
    <mergeCell ref="F26:G26"/>
    <mergeCell ref="H26:I26"/>
    <mergeCell ref="J26:K26"/>
    <mergeCell ref="A44:Y44"/>
    <mergeCell ref="A45:A47"/>
    <mergeCell ref="B45:Y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B37:E37"/>
    <mergeCell ref="F37:Q37"/>
    <mergeCell ref="A2:N2"/>
    <mergeCell ref="A8:E8"/>
    <mergeCell ref="A9:A11"/>
    <mergeCell ref="B9:E9"/>
    <mergeCell ref="B10:C10"/>
    <mergeCell ref="D10:E10"/>
    <mergeCell ref="D38:E38"/>
    <mergeCell ref="F38:G38"/>
    <mergeCell ref="H38:I38"/>
    <mergeCell ref="J38:K38"/>
    <mergeCell ref="L38:M38"/>
    <mergeCell ref="N38:O38"/>
    <mergeCell ref="P38:Q38"/>
    <mergeCell ref="F9:G10"/>
    <mergeCell ref="A115:A117"/>
    <mergeCell ref="B116:C116"/>
    <mergeCell ref="D116:E116"/>
    <mergeCell ref="F116:G116"/>
    <mergeCell ref="H116:I116"/>
    <mergeCell ref="J116:K116"/>
    <mergeCell ref="L116:M116"/>
    <mergeCell ref="A114:Q114"/>
    <mergeCell ref="B115:Q115"/>
    <mergeCell ref="N116:O116"/>
    <mergeCell ref="P116:Q116"/>
    <mergeCell ref="D74:E74"/>
    <mergeCell ref="F74:G74"/>
    <mergeCell ref="H74:I74"/>
    <mergeCell ref="J74:K74"/>
    <mergeCell ref="A81:E81"/>
    <mergeCell ref="A82:A84"/>
    <mergeCell ref="B82:E82"/>
    <mergeCell ref="A90:E90"/>
    <mergeCell ref="A91:A93"/>
    <mergeCell ref="B91:E91"/>
    <mergeCell ref="D92:E92"/>
    <mergeCell ref="A99:G99"/>
    <mergeCell ref="A100:A102"/>
    <mergeCell ref="B100:G100"/>
    <mergeCell ref="B101:C101"/>
    <mergeCell ref="D101:E101"/>
    <mergeCell ref="F101:G101"/>
    <mergeCell ref="A106:S106"/>
    <mergeCell ref="A107:A109"/>
    <mergeCell ref="A72:K72"/>
    <mergeCell ref="A73:A75"/>
    <mergeCell ref="B73:K73"/>
    <mergeCell ref="B74:C74"/>
    <mergeCell ref="A122:M122"/>
    <mergeCell ref="A123:A125"/>
    <mergeCell ref="B123:M123"/>
    <mergeCell ref="B124:C124"/>
    <mergeCell ref="D124:E124"/>
    <mergeCell ref="B83:C83"/>
    <mergeCell ref="D83:E83"/>
    <mergeCell ref="A233:A235"/>
    <mergeCell ref="B233:C233"/>
    <mergeCell ref="D233:E233"/>
    <mergeCell ref="F233:G233"/>
    <mergeCell ref="A16:G16"/>
    <mergeCell ref="A17:A19"/>
    <mergeCell ref="B17:G17"/>
    <mergeCell ref="B18:C18"/>
    <mergeCell ref="D18:E18"/>
    <mergeCell ref="F18:G18"/>
    <mergeCell ref="A24:K24"/>
    <mergeCell ref="A36:Q36"/>
    <mergeCell ref="A37:A39"/>
    <mergeCell ref="B38:C3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807"/>
  <sheetViews>
    <sheetView showGridLines="0" topLeftCell="A139" zoomScaleNormal="100" workbookViewId="0">
      <selection activeCell="A150" sqref="A150"/>
    </sheetView>
  </sheetViews>
  <sheetFormatPr defaultRowHeight="15"/>
  <cols>
    <col min="15" max="15" width="10.140625" bestFit="1" customWidth="1"/>
    <col min="16" max="16" width="9.140625" customWidth="1"/>
  </cols>
  <sheetData>
    <row r="2" spans="2:82" ht="28.5">
      <c r="B2" s="375" t="s">
        <v>307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</row>
    <row r="4" spans="2:82" ht="29.25" thickBot="1">
      <c r="B4" s="13" t="s">
        <v>215</v>
      </c>
      <c r="C4" s="13"/>
      <c r="D4" s="14"/>
      <c r="E4" s="14"/>
      <c r="F4" s="15"/>
      <c r="G4" s="5"/>
      <c r="H4" s="5"/>
      <c r="I4" s="5"/>
    </row>
    <row r="5" spans="2:82">
      <c r="B5" s="1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</row>
    <row r="6" spans="2:82" ht="33" customHeight="1" thickBot="1">
      <c r="B6" s="97" t="s">
        <v>216</v>
      </c>
      <c r="C6" s="98"/>
      <c r="D6" s="99"/>
      <c r="E6" s="99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42"/>
      <c r="R6" s="142"/>
      <c r="S6" s="142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</row>
    <row r="7" spans="2:82" ht="18" customHeight="1">
      <c r="B7" s="138"/>
      <c r="C7" s="139"/>
      <c r="D7" s="140"/>
      <c r="E7" s="140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141"/>
      <c r="R7" s="141"/>
      <c r="S7" s="141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</row>
    <row r="8" spans="2:82" ht="17.100000000000001" customHeight="1">
      <c r="B8" s="16" t="s">
        <v>235</v>
      </c>
      <c r="M8" s="7"/>
      <c r="N8" s="12"/>
      <c r="O8" s="434" t="s">
        <v>0</v>
      </c>
      <c r="P8" s="434"/>
      <c r="Q8" s="434"/>
      <c r="R8" s="434"/>
      <c r="S8" s="434"/>
      <c r="T8" s="434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</row>
    <row r="9" spans="2:82" ht="17.100000000000001" customHeight="1">
      <c r="M9" s="7"/>
      <c r="N9" s="12"/>
      <c r="O9" s="12" t="s">
        <v>248</v>
      </c>
      <c r="P9" s="12" t="s">
        <v>237</v>
      </c>
      <c r="Q9" s="12" t="s">
        <v>1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</row>
    <row r="10" spans="2:82" ht="17.100000000000001" customHeight="1">
      <c r="K10" t="s">
        <v>237</v>
      </c>
      <c r="L10" t="s">
        <v>248</v>
      </c>
      <c r="M10" s="7"/>
      <c r="N10" s="199" t="s">
        <v>301</v>
      </c>
      <c r="O10" s="7">
        <v>52</v>
      </c>
      <c r="P10" s="109">
        <v>74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</row>
    <row r="11" spans="2:82" ht="17.100000000000001" customHeight="1">
      <c r="K11">
        <v>41</v>
      </c>
      <c r="L11">
        <v>24</v>
      </c>
      <c r="M11" s="7"/>
      <c r="N11" s="199" t="s">
        <v>308</v>
      </c>
      <c r="O11" s="7">
        <v>7</v>
      </c>
      <c r="P11" s="109">
        <v>8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</row>
    <row r="12" spans="2:82" ht="17.100000000000001" customHeight="1">
      <c r="M12" s="7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</row>
    <row r="13" spans="2:82" ht="17.100000000000001" customHeight="1">
      <c r="M13" s="7"/>
      <c r="N13" s="12"/>
      <c r="O13" s="429"/>
      <c r="P13" s="22"/>
      <c r="Q13" s="18"/>
      <c r="R13" s="23"/>
      <c r="S13" s="19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</row>
    <row r="14" spans="2:82" ht="17.100000000000001" customHeight="1">
      <c r="M14" s="7"/>
      <c r="N14" s="12"/>
      <c r="O14" s="429"/>
      <c r="P14" s="24"/>
      <c r="Q14" s="20"/>
      <c r="R14" s="25"/>
      <c r="S14" s="19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</row>
    <row r="15" spans="2:82" ht="17.100000000000001" customHeight="1">
      <c r="M15" s="7"/>
      <c r="N15" s="12"/>
      <c r="O15" s="430"/>
      <c r="P15" s="24"/>
      <c r="Q15" s="20"/>
      <c r="R15" s="25"/>
      <c r="S15" s="21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</row>
    <row r="16" spans="2:82" ht="17.100000000000001" customHeight="1">
      <c r="M16" s="7"/>
      <c r="N16" s="12"/>
      <c r="O16" s="430"/>
      <c r="P16" s="26"/>
      <c r="Q16" s="27"/>
      <c r="R16" s="28"/>
      <c r="S16" s="21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</row>
    <row r="17" spans="2:82" ht="17.100000000000001" customHeight="1">
      <c r="M17" s="7"/>
      <c r="N17" s="12"/>
      <c r="O17" s="431"/>
      <c r="P17" s="26"/>
      <c r="Q17" s="27"/>
      <c r="R17" s="28"/>
      <c r="S17" s="29"/>
      <c r="T17" s="30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</row>
    <row r="18" spans="2:82" ht="17.100000000000001" customHeight="1">
      <c r="M18" s="7"/>
      <c r="N18" s="12"/>
      <c r="O18" s="77"/>
      <c r="P18" s="26"/>
      <c r="Q18" s="27"/>
      <c r="R18" s="28"/>
      <c r="S18" s="29"/>
      <c r="T18" s="30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</row>
    <row r="19" spans="2:82" ht="17.100000000000001" customHeight="1">
      <c r="M19" s="7"/>
      <c r="N19" s="12"/>
      <c r="O19" s="77"/>
      <c r="P19" s="26"/>
      <c r="Q19" s="27"/>
      <c r="R19" s="28"/>
      <c r="S19" s="29"/>
      <c r="T19" s="30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</row>
    <row r="20" spans="2:82" ht="17.100000000000001" customHeight="1">
      <c r="M20" s="7"/>
      <c r="N20" s="12"/>
      <c r="O20" s="77"/>
      <c r="P20" s="26"/>
      <c r="Q20" s="27"/>
      <c r="R20" s="28"/>
      <c r="S20" s="29"/>
      <c r="T20" s="30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</row>
    <row r="21" spans="2:82" ht="17.100000000000001" customHeight="1">
      <c r="M21" s="7"/>
      <c r="N21" s="12"/>
      <c r="O21" s="77"/>
      <c r="P21" s="26"/>
      <c r="Q21" s="27"/>
      <c r="R21" s="28"/>
      <c r="S21" s="29"/>
      <c r="T21" s="30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</row>
    <row r="22" spans="2:82" ht="17.100000000000001" customHeight="1">
      <c r="M22" s="7"/>
      <c r="N22" s="12"/>
      <c r="O22" s="77"/>
      <c r="P22" s="26"/>
      <c r="Q22" s="27"/>
      <c r="R22" s="28"/>
      <c r="S22" s="29"/>
      <c r="T22" s="30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</row>
    <row r="23" spans="2:82" ht="17.100000000000001" customHeight="1">
      <c r="M23" s="7"/>
      <c r="N23" s="12"/>
      <c r="O23" s="77"/>
      <c r="P23" s="12"/>
      <c r="Q23" s="12"/>
      <c r="R23" s="12"/>
      <c r="S23" s="29"/>
      <c r="T23" s="30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</row>
    <row r="24" spans="2:82" ht="17.100000000000001" customHeight="1">
      <c r="M24" s="7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</row>
    <row r="25" spans="2:82" ht="17.100000000000001" customHeight="1">
      <c r="M25" s="7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</row>
    <row r="26" spans="2:82" ht="17.100000000000001" customHeight="1">
      <c r="M26" s="7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</row>
    <row r="27" spans="2:82" ht="17.100000000000001" customHeight="1">
      <c r="M27" s="7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</row>
    <row r="28" spans="2:82" ht="17.100000000000001" customHeight="1">
      <c r="B28" s="16" t="s">
        <v>227</v>
      </c>
      <c r="M28" s="7"/>
      <c r="N28" s="12"/>
      <c r="O28" s="3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</row>
    <row r="29" spans="2:82" ht="17.100000000000001" customHeight="1">
      <c r="K29" s="109"/>
      <c r="L29" s="109"/>
      <c r="M29" s="7"/>
      <c r="N29" s="12"/>
      <c r="O29" s="12"/>
      <c r="P29" s="7"/>
      <c r="Q29" s="7" t="s">
        <v>1</v>
      </c>
      <c r="R29" s="7"/>
      <c r="S29" s="7"/>
      <c r="T29" s="7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</row>
    <row r="30" spans="2:82" ht="17.100000000000001" customHeight="1">
      <c r="K30" s="109"/>
      <c r="L30" s="109"/>
      <c r="M30" s="7"/>
      <c r="N30" s="12"/>
      <c r="O30" s="192"/>
      <c r="P30" s="7"/>
      <c r="Q30" s="7"/>
      <c r="R30" s="7"/>
      <c r="S30" s="7"/>
      <c r="T30" s="192"/>
      <c r="U30" s="114"/>
      <c r="V30" s="114"/>
      <c r="W30" s="114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</row>
    <row r="31" spans="2:82" ht="17.100000000000001" customHeight="1">
      <c r="K31" s="109"/>
      <c r="L31" s="198"/>
      <c r="M31" s="197"/>
      <c r="N31" s="12"/>
      <c r="O31" s="193"/>
      <c r="P31" s="7"/>
      <c r="Q31" s="7" t="s">
        <v>2</v>
      </c>
      <c r="R31" s="7" t="s">
        <v>3</v>
      </c>
      <c r="S31" s="196"/>
      <c r="T31" s="196"/>
      <c r="U31" s="122"/>
      <c r="V31" s="123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</row>
    <row r="32" spans="2:82" ht="17.100000000000001" customHeight="1">
      <c r="K32" s="109"/>
      <c r="L32" s="109"/>
      <c r="M32" s="7"/>
      <c r="N32" s="12"/>
      <c r="O32" s="194"/>
      <c r="P32" s="199" t="s">
        <v>301</v>
      </c>
      <c r="Q32" s="200">
        <v>0.46153846153846151</v>
      </c>
      <c r="R32" s="200">
        <v>0.53846153846153844</v>
      </c>
      <c r="S32" s="433"/>
      <c r="T32" s="433"/>
      <c r="U32" s="433"/>
      <c r="V32" s="435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</row>
    <row r="33" spans="2:82" ht="17.100000000000001" customHeight="1">
      <c r="K33" s="109"/>
      <c r="L33" s="109"/>
      <c r="M33" s="7"/>
      <c r="N33" s="12"/>
      <c r="O33" s="195"/>
      <c r="P33" s="199" t="s">
        <v>308</v>
      </c>
      <c r="Q33" s="200">
        <v>1</v>
      </c>
      <c r="R33" s="200">
        <v>0</v>
      </c>
      <c r="S33" s="34"/>
      <c r="T33" s="34"/>
      <c r="U33" s="34"/>
      <c r="V33" s="35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</row>
    <row r="34" spans="2:82" ht="17.100000000000001" customHeight="1">
      <c r="K34" s="109"/>
      <c r="L34" s="109"/>
      <c r="M34" s="7"/>
      <c r="N34" s="12"/>
      <c r="O34" s="429"/>
      <c r="P34" s="24"/>
      <c r="Q34" s="37"/>
      <c r="R34" s="20"/>
      <c r="S34" s="19"/>
      <c r="T34" s="18"/>
      <c r="U34" s="19"/>
      <c r="V34" s="18"/>
      <c r="W34" s="19"/>
      <c r="X34" s="23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</row>
    <row r="35" spans="2:82" ht="17.100000000000001" customHeight="1">
      <c r="M35" s="7"/>
      <c r="N35" s="12"/>
      <c r="O35" s="430"/>
      <c r="P35" s="24"/>
      <c r="Q35" s="37"/>
      <c r="R35" s="20"/>
      <c r="S35" s="21"/>
      <c r="T35" s="20"/>
      <c r="U35" s="21"/>
      <c r="V35" s="20"/>
      <c r="W35" s="21"/>
      <c r="X35" s="25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</row>
    <row r="36" spans="2:82" ht="17.100000000000001" customHeight="1">
      <c r="M36" s="7"/>
      <c r="N36" s="12"/>
      <c r="O36" s="430"/>
      <c r="P36" s="26"/>
      <c r="Q36" s="27"/>
      <c r="R36" s="28"/>
      <c r="S36" s="21"/>
      <c r="T36" s="20"/>
      <c r="U36" s="21"/>
      <c r="V36" s="20"/>
      <c r="W36" s="21"/>
      <c r="X36" s="25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</row>
    <row r="37" spans="2:82" ht="17.100000000000001" customHeight="1">
      <c r="M37" s="7"/>
      <c r="N37" s="12"/>
      <c r="O37" s="431"/>
      <c r="P37" s="12"/>
      <c r="Q37" s="12"/>
      <c r="R37" s="12"/>
      <c r="S37" s="29"/>
      <c r="T37" s="28"/>
      <c r="U37" s="29"/>
      <c r="V37" s="28"/>
      <c r="W37" s="29"/>
      <c r="X37" s="30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</row>
    <row r="38" spans="2:82" ht="17.100000000000001" customHeight="1">
      <c r="M38" s="7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</row>
    <row r="39" spans="2:82" ht="17.100000000000001" customHeight="1">
      <c r="M39" s="7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</row>
    <row r="40" spans="2:82" ht="17.100000000000001" customHeight="1">
      <c r="M40" s="7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</row>
    <row r="41" spans="2:82" ht="17.100000000000001" customHeight="1">
      <c r="M41" s="7"/>
      <c r="N41" s="12"/>
      <c r="O41" s="12"/>
      <c r="P41" s="114"/>
      <c r="Q41" s="114"/>
      <c r="R41" s="114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</row>
    <row r="42" spans="2:82" ht="17.100000000000001" customHeight="1">
      <c r="M42" s="7"/>
      <c r="N42" s="12"/>
      <c r="O42" s="114"/>
      <c r="P42" s="116"/>
      <c r="Q42" s="121"/>
      <c r="R42" s="122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</row>
    <row r="43" spans="2:82" ht="17.100000000000001" customHeight="1">
      <c r="M43" s="7"/>
      <c r="N43" s="12"/>
      <c r="O43" s="115"/>
      <c r="P43" s="118"/>
      <c r="Q43" s="432"/>
      <c r="R43" s="433"/>
      <c r="S43" s="122"/>
      <c r="T43" s="122"/>
      <c r="U43" s="122"/>
      <c r="V43" s="122"/>
      <c r="W43" s="122"/>
      <c r="X43" s="122"/>
      <c r="Y43" s="122"/>
      <c r="Z43" s="122"/>
      <c r="AA43" s="122"/>
      <c r="AB43" s="123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</row>
    <row r="44" spans="2:82" ht="17.100000000000001" customHeight="1">
      <c r="M44" s="7"/>
      <c r="N44" s="12"/>
      <c r="O44" s="117"/>
      <c r="P44" s="120"/>
      <c r="Q44" s="33"/>
      <c r="R44" s="34"/>
      <c r="S44" s="433"/>
      <c r="T44" s="433"/>
      <c r="U44" s="433"/>
      <c r="V44" s="433"/>
      <c r="W44" s="433"/>
      <c r="X44" s="433"/>
      <c r="Y44" s="433"/>
      <c r="Z44" s="433"/>
      <c r="AA44" s="433"/>
      <c r="AB44" s="435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</row>
    <row r="45" spans="2:82" ht="17.100000000000001" customHeight="1">
      <c r="M45" s="7"/>
      <c r="N45" s="12"/>
      <c r="O45" s="119"/>
      <c r="P45" s="22"/>
      <c r="Q45" s="36"/>
      <c r="R45" s="18"/>
      <c r="S45" s="34"/>
      <c r="T45" s="34"/>
      <c r="U45" s="34"/>
      <c r="V45" s="34"/>
      <c r="W45" s="34"/>
      <c r="X45" s="34"/>
      <c r="Y45" s="34"/>
      <c r="Z45" s="34"/>
      <c r="AA45" s="34"/>
      <c r="AB45" s="35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</row>
    <row r="46" spans="2:82" ht="17.100000000000001" customHeight="1">
      <c r="M46" s="7"/>
      <c r="N46" s="12"/>
      <c r="O46" s="429"/>
      <c r="P46" s="24"/>
      <c r="Q46" s="37"/>
      <c r="R46" s="20"/>
      <c r="S46" s="19"/>
      <c r="T46" s="18"/>
      <c r="U46" s="19"/>
      <c r="V46" s="18"/>
      <c r="W46" s="19"/>
      <c r="X46" s="18"/>
      <c r="Y46" s="19"/>
      <c r="Z46" s="18"/>
      <c r="AA46" s="19"/>
      <c r="AB46" s="23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</row>
    <row r="47" spans="2:82" ht="16.5" customHeight="1">
      <c r="B47" s="16" t="s">
        <v>10</v>
      </c>
      <c r="M47" s="7"/>
      <c r="N47" s="12"/>
      <c r="O47" s="430"/>
      <c r="P47" s="24"/>
      <c r="Q47" s="37"/>
      <c r="R47" s="20"/>
      <c r="S47" s="21"/>
      <c r="T47" s="20"/>
      <c r="U47" s="21"/>
      <c r="V47" s="20"/>
      <c r="W47" s="21"/>
      <c r="X47" s="20"/>
      <c r="Y47" s="21"/>
      <c r="Z47" s="20"/>
      <c r="AA47" s="21"/>
      <c r="AB47" s="25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</row>
    <row r="48" spans="2:82" ht="17.100000000000001" customHeight="1">
      <c r="M48" s="7"/>
      <c r="N48" s="12"/>
      <c r="O48" s="430"/>
      <c r="P48" s="26"/>
      <c r="Q48" s="27"/>
      <c r="R48" s="28"/>
      <c r="S48" s="21"/>
      <c r="T48" s="20"/>
      <c r="U48" s="21"/>
      <c r="V48" s="20"/>
      <c r="W48" s="21"/>
      <c r="X48" s="20"/>
      <c r="Y48" s="21"/>
      <c r="Z48" s="20"/>
      <c r="AA48" s="21"/>
      <c r="AB48" s="25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</row>
    <row r="49" spans="13:82" ht="17.100000000000001" customHeight="1">
      <c r="M49" s="7"/>
      <c r="N49" s="12"/>
      <c r="O49" s="431"/>
      <c r="P49" s="12"/>
      <c r="Q49" s="12"/>
      <c r="R49" s="12"/>
      <c r="S49" s="29"/>
      <c r="T49" s="28"/>
      <c r="U49" s="29"/>
      <c r="V49" s="28"/>
      <c r="W49" s="29"/>
      <c r="X49" s="28"/>
      <c r="Y49" s="29"/>
      <c r="Z49" s="28"/>
      <c r="AA49" s="29"/>
      <c r="AB49" s="30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</row>
    <row r="50" spans="13:82" ht="17.100000000000001" customHeight="1">
      <c r="M50" s="7"/>
      <c r="N50" s="7"/>
      <c r="O50" s="7"/>
      <c r="P50" s="7"/>
      <c r="Q50" s="7"/>
      <c r="R50" s="7"/>
      <c r="S50" s="7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</row>
    <row r="51" spans="13:82" ht="17.100000000000001" customHeight="1">
      <c r="M51" s="7"/>
      <c r="N51" s="7"/>
      <c r="O51" s="7"/>
      <c r="P51" s="7"/>
      <c r="Q51" s="7"/>
      <c r="R51" s="7"/>
      <c r="S51" s="7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</row>
    <row r="52" spans="13:82" ht="17.100000000000001" customHeight="1">
      <c r="M52" s="7"/>
      <c r="N52" s="7"/>
      <c r="O52" s="7"/>
      <c r="P52" s="7"/>
      <c r="Q52" s="7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</row>
    <row r="53" spans="13:82" ht="17.100000000000001" customHeight="1">
      <c r="M53" s="7"/>
      <c r="N53" s="7"/>
      <c r="O53" s="7" t="s">
        <v>11</v>
      </c>
      <c r="P53" s="7"/>
      <c r="Q53" s="7"/>
      <c r="R53" s="7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</row>
    <row r="54" spans="13:82" ht="17.100000000000001" customHeight="1">
      <c r="M54" s="7"/>
      <c r="N54" s="7"/>
      <c r="O54" s="7"/>
      <c r="P54" s="7"/>
      <c r="Q54" s="7"/>
      <c r="R54" s="7"/>
      <c r="S54" s="114"/>
      <c r="T54" s="114"/>
      <c r="U54" s="114"/>
      <c r="V54" s="114"/>
      <c r="W54" s="114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</row>
    <row r="55" spans="13:82" ht="17.100000000000001" customHeight="1">
      <c r="M55" s="7"/>
      <c r="N55" s="7"/>
      <c r="O55" s="7" t="s">
        <v>12</v>
      </c>
      <c r="P55" s="7" t="s">
        <v>13</v>
      </c>
      <c r="Q55" s="7" t="s">
        <v>14</v>
      </c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</row>
    <row r="56" spans="13:82" ht="17.100000000000001" customHeight="1">
      <c r="M56" s="7"/>
      <c r="N56" s="199" t="s">
        <v>301</v>
      </c>
      <c r="O56" s="200">
        <v>0.86538461538461531</v>
      </c>
      <c r="P56" s="200">
        <v>0.11538461538461538</v>
      </c>
      <c r="Q56" s="200">
        <v>1.9230769230769232E-2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</row>
    <row r="57" spans="13:82" ht="17.100000000000001" customHeight="1">
      <c r="M57" s="7"/>
      <c r="N57" s="199" t="s">
        <v>308</v>
      </c>
      <c r="O57" s="200">
        <v>0.8571428571428571</v>
      </c>
      <c r="P57" s="200">
        <v>0.14285714285714288</v>
      </c>
      <c r="Q57" s="200">
        <v>0</v>
      </c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</row>
    <row r="58" spans="13:82" ht="17.100000000000001" customHeight="1">
      <c r="M58" s="7"/>
      <c r="N58" s="12"/>
      <c r="O58" s="429"/>
      <c r="P58" s="24"/>
      <c r="Q58" s="20"/>
      <c r="R58" s="20"/>
      <c r="S58" s="19"/>
      <c r="T58" s="22"/>
      <c r="U58" s="18"/>
      <c r="V58" s="18"/>
      <c r="W58" s="18"/>
      <c r="X58" s="18"/>
      <c r="Y58" s="18"/>
      <c r="Z58" s="23"/>
      <c r="AA58" s="19"/>
      <c r="AB58" s="12"/>
      <c r="AC58" s="19"/>
      <c r="AD58" s="12"/>
      <c r="AE58" s="19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</row>
    <row r="59" spans="13:82" ht="17.100000000000001" customHeight="1">
      <c r="M59" s="7"/>
      <c r="N59" s="12"/>
      <c r="O59" s="430"/>
      <c r="P59" s="24"/>
      <c r="Q59" s="20"/>
      <c r="R59" s="20"/>
      <c r="S59" s="21"/>
      <c r="T59" s="24"/>
      <c r="U59" s="20"/>
      <c r="V59" s="20"/>
      <c r="W59" s="20"/>
      <c r="X59" s="20"/>
      <c r="Y59" s="20"/>
      <c r="Z59" s="25"/>
      <c r="AA59" s="21"/>
      <c r="AB59" s="12"/>
      <c r="AC59" s="21"/>
      <c r="AD59" s="12"/>
      <c r="AE59" s="2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</row>
    <row r="60" spans="13:82" ht="17.100000000000001" customHeight="1">
      <c r="M60" s="7"/>
      <c r="N60" s="12"/>
      <c r="O60" s="430"/>
      <c r="P60" s="26"/>
      <c r="Q60" s="28"/>
      <c r="R60" s="28"/>
      <c r="S60" s="21"/>
      <c r="T60" s="24"/>
      <c r="U60" s="20"/>
      <c r="V60" s="20"/>
      <c r="W60" s="20"/>
      <c r="X60" s="20"/>
      <c r="Y60" s="20"/>
      <c r="Z60" s="25"/>
      <c r="AA60" s="21"/>
      <c r="AB60" s="12"/>
      <c r="AC60" s="21"/>
      <c r="AD60" s="12"/>
      <c r="AE60" s="2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</row>
    <row r="61" spans="13:82" ht="17.100000000000001" customHeight="1">
      <c r="M61" s="7"/>
      <c r="N61" s="12"/>
      <c r="O61" s="431"/>
      <c r="P61" s="12"/>
      <c r="Q61" s="12"/>
      <c r="R61" s="12"/>
      <c r="S61" s="29"/>
      <c r="T61" s="12"/>
      <c r="U61" s="29"/>
      <c r="V61" s="28"/>
      <c r="W61" s="29"/>
      <c r="X61" s="28"/>
      <c r="Y61" s="29"/>
      <c r="Z61" s="28"/>
      <c r="AA61" s="29"/>
      <c r="AB61" s="28"/>
      <c r="AC61" s="29"/>
      <c r="AD61" s="28"/>
      <c r="AE61" s="29"/>
      <c r="AF61" s="30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</row>
    <row r="62" spans="13:82" ht="17.100000000000001" customHeight="1">
      <c r="M62" s="7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</row>
    <row r="63" spans="13:82" ht="17.100000000000001" customHeight="1">
      <c r="M63" s="7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</row>
    <row r="64" spans="13:82" ht="17.100000000000001" customHeight="1">
      <c r="M64" s="7"/>
      <c r="N64" s="12"/>
      <c r="O64" s="3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</row>
    <row r="65" spans="2:82" ht="17.100000000000001" customHeight="1">
      <c r="M65" s="7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</row>
    <row r="66" spans="2:82" ht="17.100000000000001" customHeight="1">
      <c r="M66" s="7"/>
      <c r="N66" s="12"/>
      <c r="O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</row>
    <row r="67" spans="2:82" ht="30.75" customHeight="1" thickBot="1">
      <c r="B67" s="97" t="s">
        <v>217</v>
      </c>
      <c r="C67" s="98"/>
      <c r="D67" s="99"/>
      <c r="E67" s="99"/>
      <c r="F67" s="100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5"/>
      <c r="R67" s="95"/>
      <c r="S67" s="95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</row>
    <row r="68" spans="2:82" ht="17.100000000000001" customHeight="1">
      <c r="B68" s="101"/>
      <c r="C68" s="101"/>
      <c r="D68" s="101"/>
      <c r="E68" s="101"/>
      <c r="F68" s="101"/>
      <c r="M68" s="7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</row>
    <row r="69" spans="2:82" ht="23.25" customHeight="1">
      <c r="B69" s="75" t="s">
        <v>218</v>
      </c>
      <c r="C69" s="102"/>
      <c r="D69" s="103"/>
      <c r="E69" s="103"/>
      <c r="F69" s="104"/>
      <c r="G69" s="96"/>
      <c r="H69" s="96"/>
      <c r="M69" s="7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</row>
    <row r="70" spans="2:82" ht="17.100000000000001" customHeight="1">
      <c r="B70" s="101"/>
      <c r="C70" s="101"/>
      <c r="D70" s="101"/>
      <c r="E70" s="101"/>
      <c r="F70" s="101"/>
      <c r="M70" s="7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</row>
    <row r="71" spans="2:82" ht="17.100000000000001" customHeight="1">
      <c r="B71" s="105" t="s">
        <v>22</v>
      </c>
      <c r="C71" s="101"/>
      <c r="D71" s="101"/>
      <c r="E71" s="101"/>
      <c r="F71" s="101"/>
      <c r="M71" s="7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</row>
    <row r="72" spans="2:82" ht="17.100000000000001" customHeight="1">
      <c r="I72" s="7"/>
      <c r="J72" s="7"/>
      <c r="K72" s="7"/>
      <c r="L72" s="7"/>
      <c r="M72" s="7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</row>
    <row r="73" spans="2:82" ht="17.100000000000001" customHeight="1">
      <c r="I73" s="7"/>
      <c r="J73" s="7"/>
      <c r="K73" s="7"/>
      <c r="L73" s="7"/>
      <c r="M73" s="7"/>
      <c r="N73" s="12"/>
      <c r="O73" s="12"/>
      <c r="P73" s="22"/>
      <c r="Q73" s="18"/>
      <c r="R73" s="18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</row>
    <row r="74" spans="2:82" ht="17.100000000000001" customHeight="1">
      <c r="I74" s="7"/>
      <c r="J74" s="7"/>
      <c r="K74" s="7"/>
      <c r="L74" s="7"/>
      <c r="M74" s="7"/>
      <c r="N74" s="7"/>
      <c r="O74" s="7"/>
      <c r="P74" s="24"/>
      <c r="Q74" s="20"/>
      <c r="R74" s="20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9"/>
      <c r="AD74" s="12"/>
      <c r="AE74" s="19"/>
      <c r="AF74" s="12"/>
      <c r="AG74" s="19"/>
      <c r="AH74" s="12"/>
      <c r="AI74" s="19"/>
      <c r="AJ74" s="12"/>
      <c r="AK74" s="19"/>
      <c r="AL74" s="12"/>
      <c r="AM74" s="19"/>
      <c r="AN74" s="12"/>
      <c r="AO74" s="19"/>
      <c r="AP74" s="23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</row>
    <row r="75" spans="2:82" ht="17.100000000000001" customHeight="1">
      <c r="I75" s="7"/>
      <c r="J75" s="7"/>
      <c r="K75" s="7"/>
      <c r="L75" s="7"/>
      <c r="M75" s="7"/>
      <c r="N75" s="7"/>
      <c r="O75" s="7"/>
      <c r="P75" s="24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1"/>
      <c r="AD75" s="12"/>
      <c r="AE75" s="21"/>
      <c r="AF75" s="12"/>
      <c r="AG75" s="21"/>
      <c r="AH75" s="12"/>
      <c r="AI75" s="21"/>
      <c r="AJ75" s="12"/>
      <c r="AK75" s="21"/>
      <c r="AL75" s="12"/>
      <c r="AM75" s="21"/>
      <c r="AN75" s="12"/>
      <c r="AO75" s="21"/>
      <c r="AP75" s="25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</row>
    <row r="76" spans="2:82" ht="17.100000000000001" customHeight="1">
      <c r="I76" s="7"/>
      <c r="J76" s="7"/>
      <c r="K76" s="7"/>
      <c r="L76" s="7"/>
      <c r="M76" s="7"/>
      <c r="N76" s="26"/>
      <c r="O76" s="7"/>
      <c r="P76" s="7" t="s">
        <v>23</v>
      </c>
      <c r="Q76" s="7"/>
      <c r="R76" s="7"/>
      <c r="T76" s="20"/>
      <c r="U76" s="20"/>
      <c r="V76" s="20"/>
      <c r="W76" s="20"/>
      <c r="X76" s="20"/>
      <c r="Y76" s="20"/>
      <c r="Z76" s="20"/>
      <c r="AA76" s="21"/>
      <c r="AB76" s="12"/>
      <c r="AC76" s="21"/>
      <c r="AD76" s="12"/>
      <c r="AE76" s="21"/>
      <c r="AF76" s="12"/>
      <c r="AG76" s="21"/>
      <c r="AH76" s="12"/>
      <c r="AI76" s="21"/>
      <c r="AJ76" s="12"/>
      <c r="AK76" s="21"/>
      <c r="AL76" s="12"/>
      <c r="AM76" s="21"/>
      <c r="AN76" s="25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</row>
    <row r="77" spans="2:82" ht="17.100000000000001" customHeight="1">
      <c r="I77" s="7"/>
      <c r="J77" s="7"/>
      <c r="K77" s="199"/>
      <c r="L77" s="200"/>
      <c r="M77" s="200"/>
      <c r="N77" s="12"/>
      <c r="O77" s="7"/>
      <c r="P77" s="7"/>
      <c r="Q77" s="7"/>
      <c r="R77" s="7"/>
      <c r="S77" s="28"/>
      <c r="T77" s="29"/>
      <c r="U77" s="28"/>
      <c r="V77" s="29"/>
      <c r="W77" s="28"/>
      <c r="X77" s="29"/>
      <c r="Y77" s="28"/>
      <c r="Z77" s="29"/>
      <c r="AA77" s="28"/>
      <c r="AB77" s="29"/>
      <c r="AC77" s="28"/>
      <c r="AD77" s="29"/>
      <c r="AE77" s="28"/>
      <c r="AF77" s="29"/>
      <c r="AG77" s="28"/>
      <c r="AH77" s="29"/>
      <c r="AI77" s="28"/>
      <c r="AJ77" s="29"/>
      <c r="AK77" s="28"/>
      <c r="AL77" s="29"/>
      <c r="AM77" s="30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</row>
    <row r="78" spans="2:82" ht="17.100000000000001" customHeight="1">
      <c r="I78" s="7"/>
      <c r="J78" s="7"/>
      <c r="K78" s="12"/>
      <c r="L78" s="12"/>
      <c r="M78" s="12"/>
      <c r="N78" s="12"/>
      <c r="O78" s="7"/>
      <c r="P78" s="7" t="s">
        <v>25</v>
      </c>
      <c r="Q78" s="7" t="s">
        <v>26</v>
      </c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</row>
    <row r="79" spans="2:82" ht="17.100000000000001" customHeight="1">
      <c r="I79" s="7"/>
      <c r="J79" s="7"/>
      <c r="K79" s="7"/>
      <c r="L79" s="7"/>
      <c r="M79" s="7"/>
      <c r="N79" s="12"/>
      <c r="O79" s="199" t="s">
        <v>301</v>
      </c>
      <c r="P79" s="200">
        <v>0.66666666666666674</v>
      </c>
      <c r="Q79" s="200">
        <v>0.33333333333333337</v>
      </c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</row>
    <row r="80" spans="2:82" ht="17.100000000000001" customHeight="1">
      <c r="I80" s="7"/>
      <c r="J80" s="7"/>
      <c r="K80" s="7"/>
      <c r="L80" s="7"/>
      <c r="M80" s="7"/>
      <c r="N80" s="12"/>
      <c r="O80" s="199" t="s">
        <v>308</v>
      </c>
      <c r="P80" s="200">
        <v>0.8571428571428571</v>
      </c>
      <c r="Q80" s="200">
        <v>0.14285714285714288</v>
      </c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</row>
    <row r="81" spans="13:82" ht="17.100000000000001" customHeight="1">
      <c r="M81" s="7"/>
      <c r="N81" s="12"/>
      <c r="O81" s="12"/>
      <c r="P81" s="192"/>
      <c r="Q81" s="192"/>
      <c r="R81" s="19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</row>
    <row r="82" spans="13:82" ht="17.100000000000001" customHeight="1">
      <c r="M82" s="7"/>
      <c r="N82" s="12"/>
      <c r="O82" s="114"/>
      <c r="P82" s="12"/>
      <c r="Q82" s="12"/>
      <c r="R82" s="12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</row>
    <row r="83" spans="13:82" ht="17.100000000000001" customHeight="1">
      <c r="M83" s="7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</row>
    <row r="84" spans="13:82" ht="17.100000000000001" customHeight="1">
      <c r="M84" s="7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</row>
    <row r="85" spans="13:82" ht="17.100000000000001" customHeight="1">
      <c r="M85" s="7"/>
      <c r="N85" s="12"/>
      <c r="O85" s="12"/>
      <c r="P85" s="22"/>
      <c r="Q85" s="18"/>
      <c r="R85" s="18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</row>
    <row r="86" spans="13:82" ht="17.100000000000001" customHeight="1">
      <c r="M86" s="7"/>
      <c r="N86" s="12"/>
      <c r="O86" s="429"/>
      <c r="P86" s="24"/>
      <c r="Q86" s="20"/>
      <c r="R86" s="20"/>
      <c r="S86" s="18"/>
      <c r="T86" s="18"/>
      <c r="U86" s="18"/>
      <c r="V86" s="18"/>
      <c r="W86" s="18"/>
      <c r="X86" s="18"/>
      <c r="Y86" s="18"/>
      <c r="Z86" s="18"/>
      <c r="AA86" s="23"/>
      <c r="AB86" s="12"/>
      <c r="AC86" s="19"/>
      <c r="AD86" s="12"/>
      <c r="AE86" s="19"/>
      <c r="AF86" s="12"/>
      <c r="AG86" s="19"/>
      <c r="AH86" s="12"/>
      <c r="AI86" s="19"/>
      <c r="AJ86" s="12"/>
      <c r="AK86" s="19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</row>
    <row r="87" spans="13:82" ht="17.100000000000001" customHeight="1">
      <c r="M87" s="7"/>
      <c r="N87" s="12"/>
      <c r="O87" s="430"/>
      <c r="P87" s="24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5"/>
      <c r="AB87" s="12"/>
      <c r="AC87" s="21"/>
      <c r="AD87" s="12"/>
      <c r="AE87" s="21"/>
      <c r="AF87" s="12"/>
      <c r="AG87" s="21"/>
      <c r="AH87" s="12"/>
      <c r="AI87" s="21"/>
      <c r="AJ87" s="12"/>
      <c r="AK87" s="21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</row>
    <row r="88" spans="13:82" ht="17.100000000000001" customHeight="1">
      <c r="M88" s="7"/>
      <c r="N88" s="12"/>
      <c r="O88" s="430"/>
      <c r="P88" s="26"/>
      <c r="Q88" s="27"/>
      <c r="R88" s="28"/>
      <c r="S88" s="20"/>
      <c r="T88" s="20"/>
      <c r="U88" s="20"/>
      <c r="V88" s="20"/>
      <c r="W88" s="20"/>
      <c r="X88" s="20"/>
      <c r="Y88" s="20"/>
      <c r="Z88" s="20"/>
      <c r="AA88" s="25"/>
      <c r="AB88" s="12"/>
      <c r="AC88" s="21"/>
      <c r="AD88" s="12"/>
      <c r="AE88" s="21"/>
      <c r="AF88" s="12"/>
      <c r="AG88" s="21"/>
      <c r="AH88" s="12"/>
      <c r="AI88" s="21"/>
      <c r="AJ88" s="12"/>
      <c r="AK88" s="21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</row>
    <row r="89" spans="13:82" ht="17.100000000000001" customHeight="1">
      <c r="M89" s="7"/>
      <c r="N89" s="12"/>
      <c r="O89" s="431"/>
      <c r="P89" s="12"/>
      <c r="Q89" s="12"/>
      <c r="R89" s="12"/>
      <c r="S89" s="29"/>
      <c r="T89" s="28"/>
      <c r="U89" s="29"/>
      <c r="V89" s="28"/>
      <c r="W89" s="29"/>
      <c r="X89" s="28"/>
      <c r="Y89" s="29"/>
      <c r="Z89" s="28"/>
      <c r="AA89" s="29"/>
      <c r="AB89" s="28"/>
      <c r="AC89" s="29"/>
      <c r="AD89" s="28"/>
      <c r="AE89" s="29"/>
      <c r="AF89" s="28"/>
      <c r="AG89" s="29"/>
      <c r="AH89" s="28"/>
      <c r="AI89" s="29"/>
      <c r="AJ89" s="28"/>
      <c r="AK89" s="29"/>
      <c r="AL89" s="30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</row>
    <row r="90" spans="13:82" ht="17.100000000000001" customHeight="1">
      <c r="M90" s="7"/>
      <c r="N90" s="12"/>
      <c r="O90" s="3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</row>
    <row r="91" spans="13:82" ht="17.100000000000001" customHeight="1">
      <c r="M91" s="7"/>
      <c r="N91" s="12"/>
      <c r="O91" s="12"/>
      <c r="P91" s="114"/>
      <c r="Q91" s="114"/>
      <c r="R91" s="114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</row>
    <row r="92" spans="13:82" ht="17.100000000000001" customHeight="1">
      <c r="M92" s="7"/>
      <c r="N92" s="12"/>
      <c r="O92" s="114"/>
      <c r="P92" s="12"/>
      <c r="Q92" s="12"/>
      <c r="R92" s="12"/>
      <c r="S92" s="114"/>
      <c r="T92" s="114"/>
      <c r="U92" s="114"/>
      <c r="V92" s="114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</row>
    <row r="93" spans="13:82" ht="17.100000000000001" customHeight="1">
      <c r="M93" s="7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</row>
    <row r="94" spans="13:82" ht="17.100000000000001" customHeight="1">
      <c r="M94" s="7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</row>
    <row r="95" spans="13:82" ht="17.100000000000001" customHeight="1">
      <c r="M95" s="7"/>
      <c r="N95" s="7"/>
      <c r="O95" s="7"/>
      <c r="P95" s="7" t="s">
        <v>24</v>
      </c>
      <c r="Q95" s="7"/>
      <c r="R95" s="7"/>
      <c r="S95" s="7"/>
      <c r="T95" s="7"/>
      <c r="U95" s="7"/>
      <c r="V95" s="7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</row>
    <row r="96" spans="13:82" ht="17.100000000000001" customHeight="1">
      <c r="M96" s="7"/>
      <c r="N96" s="7"/>
      <c r="O96" s="7"/>
      <c r="P96" s="7"/>
      <c r="Q96" s="7"/>
      <c r="R96" s="7"/>
      <c r="S96" s="7"/>
      <c r="T96" s="7"/>
      <c r="U96" s="7"/>
      <c r="V96" s="7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</row>
    <row r="97" spans="2:82" ht="17.100000000000001" customHeight="1">
      <c r="M97" s="7"/>
      <c r="N97" s="7"/>
      <c r="O97" s="7"/>
      <c r="P97" s="7" t="s">
        <v>27</v>
      </c>
      <c r="Q97" s="7" t="s">
        <v>28</v>
      </c>
      <c r="R97" s="7" t="s">
        <v>29</v>
      </c>
      <c r="S97" s="7" t="s">
        <v>30</v>
      </c>
      <c r="T97" s="7" t="s">
        <v>31</v>
      </c>
      <c r="U97" s="7" t="s">
        <v>32</v>
      </c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</row>
    <row r="98" spans="2:82" ht="17.100000000000001" customHeight="1">
      <c r="M98" s="7"/>
      <c r="N98" s="199"/>
      <c r="O98" s="199" t="s">
        <v>301</v>
      </c>
      <c r="P98" s="200">
        <v>0.68627450980392157</v>
      </c>
      <c r="Q98" s="200">
        <v>3.9215686274509803E-2</v>
      </c>
      <c r="R98" s="200">
        <v>0.11764705882352942</v>
      </c>
      <c r="S98" s="200">
        <v>7.8431372549019607E-2</v>
      </c>
      <c r="T98" s="200">
        <v>1.9607843137254902E-2</v>
      </c>
      <c r="U98" s="200">
        <v>5.8823529411764712E-2</v>
      </c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</row>
    <row r="99" spans="2:82" ht="17.100000000000001" customHeight="1">
      <c r="M99" s="7"/>
      <c r="N99" s="12"/>
      <c r="O99" s="199" t="s">
        <v>308</v>
      </c>
      <c r="P99" s="200">
        <v>1</v>
      </c>
      <c r="Q99" s="200">
        <v>0</v>
      </c>
      <c r="R99" s="200">
        <v>0</v>
      </c>
      <c r="S99" s="200">
        <v>0</v>
      </c>
      <c r="T99" s="200">
        <v>0</v>
      </c>
      <c r="U99" s="200">
        <v>0</v>
      </c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</row>
    <row r="100" spans="2:82" ht="17.100000000000001" customHeight="1">
      <c r="M100" s="7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</row>
    <row r="101" spans="2:82" ht="17.100000000000001" customHeight="1">
      <c r="M101" s="7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</row>
    <row r="102" spans="2:82" ht="17.100000000000001" customHeight="1">
      <c r="M102" s="7"/>
      <c r="N102" s="12"/>
      <c r="O102" s="3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</row>
    <row r="103" spans="2:82" ht="17.100000000000001" customHeight="1">
      <c r="M103" s="7"/>
      <c r="N103" s="12"/>
      <c r="O103" s="12"/>
      <c r="P103" s="114"/>
      <c r="Q103" s="114"/>
      <c r="R103" s="114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</row>
    <row r="104" spans="2:82" ht="17.100000000000001" customHeight="1">
      <c r="M104" s="7"/>
      <c r="N104" s="12"/>
      <c r="O104" s="114"/>
      <c r="P104" s="116"/>
      <c r="Q104" s="121"/>
      <c r="R104" s="122"/>
      <c r="S104" s="114"/>
      <c r="T104" s="114"/>
      <c r="U104" s="114"/>
      <c r="V104" s="114"/>
      <c r="W104" s="114"/>
      <c r="X104" s="114"/>
      <c r="Y104" s="114"/>
      <c r="Z104" s="114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</row>
    <row r="105" spans="2:82" ht="17.100000000000001" customHeight="1">
      <c r="M105" s="7"/>
      <c r="N105" s="12"/>
      <c r="O105" s="115"/>
      <c r="P105" s="118"/>
      <c r="Q105" s="432"/>
      <c r="R105" s="433"/>
      <c r="S105" s="122"/>
      <c r="T105" s="122"/>
      <c r="U105" s="122"/>
      <c r="V105" s="122"/>
      <c r="W105" s="122"/>
      <c r="X105" s="122"/>
      <c r="Y105" s="122"/>
      <c r="Z105" s="123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</row>
    <row r="106" spans="2:82" ht="17.100000000000001" customHeight="1">
      <c r="M106" s="7"/>
      <c r="N106" s="12"/>
      <c r="O106" s="117"/>
      <c r="P106" s="120"/>
      <c r="Q106" s="33"/>
      <c r="R106" s="34"/>
      <c r="S106" s="433"/>
      <c r="T106" s="433"/>
      <c r="U106" s="433"/>
      <c r="V106" s="433"/>
      <c r="W106" s="433"/>
      <c r="X106" s="433"/>
      <c r="Y106" s="433"/>
      <c r="Z106" s="435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</row>
    <row r="107" spans="2:82" ht="17.100000000000001" customHeight="1">
      <c r="M107" s="7"/>
      <c r="N107" s="12"/>
      <c r="O107" s="119"/>
      <c r="P107" s="92"/>
      <c r="Q107" s="33"/>
      <c r="R107" s="34"/>
      <c r="S107" s="34"/>
      <c r="T107" s="34"/>
      <c r="U107" s="34"/>
      <c r="V107" s="34"/>
      <c r="W107" s="34"/>
      <c r="X107" s="34"/>
      <c r="Y107" s="34"/>
      <c r="Z107" s="35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</row>
    <row r="108" spans="2:82" ht="17.100000000000001" customHeight="1">
      <c r="M108" s="7"/>
      <c r="N108" s="12"/>
      <c r="O108" s="91"/>
      <c r="P108" s="92"/>
      <c r="Q108" s="33"/>
      <c r="R108" s="34"/>
      <c r="S108" s="34"/>
      <c r="T108" s="34"/>
      <c r="U108" s="34"/>
      <c r="V108" s="34"/>
      <c r="W108" s="34"/>
      <c r="X108" s="34"/>
      <c r="Y108" s="34"/>
      <c r="Z108" s="35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</row>
    <row r="109" spans="2:82" ht="17.100000000000001" customHeight="1">
      <c r="B109" s="16" t="s">
        <v>228</v>
      </c>
      <c r="M109" s="7"/>
      <c r="N109" s="12"/>
      <c r="O109" s="91"/>
      <c r="P109" s="92"/>
      <c r="Q109" s="33"/>
      <c r="R109" s="34"/>
      <c r="S109" s="34"/>
      <c r="T109" s="34"/>
      <c r="U109" s="34"/>
      <c r="V109" s="34"/>
      <c r="W109" s="34"/>
      <c r="X109" s="34"/>
      <c r="Y109" s="34"/>
      <c r="Z109" s="35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</row>
    <row r="110" spans="2:82" ht="17.100000000000001" customHeight="1">
      <c r="M110" s="7"/>
      <c r="N110" s="12"/>
      <c r="O110" s="91"/>
      <c r="P110" s="92"/>
      <c r="Q110" s="33"/>
      <c r="R110" s="34"/>
      <c r="S110" s="34"/>
      <c r="T110" s="34"/>
      <c r="U110" s="34"/>
      <c r="V110" s="34"/>
      <c r="W110" s="34"/>
      <c r="X110" s="34"/>
      <c r="Y110" s="34"/>
      <c r="Z110" s="35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</row>
    <row r="111" spans="2:82" ht="17.100000000000001" customHeight="1">
      <c r="M111" s="7"/>
      <c r="N111" s="12"/>
      <c r="O111" s="91"/>
      <c r="P111" s="24"/>
      <c r="Q111" s="37"/>
      <c r="R111" s="20"/>
      <c r="S111" s="34"/>
      <c r="T111" s="34"/>
      <c r="U111" s="34"/>
      <c r="V111" s="34"/>
      <c r="W111" s="34"/>
      <c r="X111" s="34"/>
      <c r="Y111" s="34"/>
      <c r="Z111" s="35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</row>
    <row r="112" spans="2:82" ht="17.100000000000001" customHeight="1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Y112" s="21"/>
      <c r="Z112" s="25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</row>
    <row r="113" spans="6:82" ht="17.100000000000001" customHeight="1"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21"/>
      <c r="U113" s="25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</row>
    <row r="114" spans="6:82" ht="17.100000000000001" customHeight="1"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29"/>
      <c r="T114" s="30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</row>
    <row r="115" spans="6:82" ht="17.100000000000001" customHeight="1">
      <c r="F115" s="7"/>
      <c r="G115" s="7"/>
      <c r="H115" s="7"/>
      <c r="I115" s="7"/>
      <c r="J115" s="7"/>
      <c r="K115" s="7"/>
      <c r="L115" s="199"/>
      <c r="M115" s="200"/>
      <c r="N115" s="200"/>
      <c r="O115" s="7"/>
      <c r="P115" s="7" t="s">
        <v>280</v>
      </c>
      <c r="Q115" s="7"/>
      <c r="R115" s="7"/>
      <c r="S115" s="7"/>
      <c r="T115" s="7"/>
      <c r="U115" s="7"/>
      <c r="V115" s="7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</row>
    <row r="116" spans="6:82" ht="17.100000000000001" customHeight="1">
      <c r="F116" s="7"/>
      <c r="G116" s="7"/>
      <c r="H116" s="7"/>
      <c r="I116" s="7"/>
      <c r="J116" s="7"/>
      <c r="K116" s="7"/>
      <c r="L116" s="12"/>
      <c r="M116" s="12"/>
      <c r="N116" s="12"/>
      <c r="O116" s="7"/>
      <c r="P116" s="7"/>
      <c r="Q116" s="7"/>
      <c r="R116" s="7"/>
      <c r="S116" s="7"/>
      <c r="T116" s="7"/>
      <c r="U116" s="7"/>
      <c r="V116" s="7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</row>
    <row r="117" spans="6:82" ht="17.100000000000001" customHeight="1">
      <c r="F117" s="7"/>
      <c r="G117" s="7"/>
      <c r="H117" s="7"/>
      <c r="I117" s="7"/>
      <c r="J117" s="7"/>
      <c r="K117" s="7"/>
      <c r="L117" s="7"/>
      <c r="M117" s="7"/>
      <c r="N117" s="12"/>
      <c r="O117" s="7"/>
      <c r="P117" s="7" t="s">
        <v>33</v>
      </c>
      <c r="Q117" s="7" t="s">
        <v>34</v>
      </c>
      <c r="R117" s="7" t="s">
        <v>309</v>
      </c>
      <c r="S117" s="7" t="s">
        <v>35</v>
      </c>
      <c r="T117" s="7" t="s">
        <v>36</v>
      </c>
      <c r="U117" s="7" t="s">
        <v>38</v>
      </c>
      <c r="V117" s="7" t="s">
        <v>39</v>
      </c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</row>
    <row r="118" spans="6:82" ht="17.100000000000001" customHeight="1">
      <c r="F118" s="7"/>
      <c r="G118" s="7"/>
      <c r="H118" s="7"/>
      <c r="I118" s="7"/>
      <c r="J118" s="7"/>
      <c r="K118" s="7"/>
      <c r="L118" s="7"/>
      <c r="M118" s="7"/>
      <c r="N118" s="12"/>
      <c r="O118" s="199" t="s">
        <v>301</v>
      </c>
      <c r="P118" s="200">
        <v>0.49019607843137258</v>
      </c>
      <c r="Q118" s="200">
        <v>1.9607843137254902E-2</v>
      </c>
      <c r="R118" s="200">
        <v>1.9607843137254902E-2</v>
      </c>
      <c r="S118" s="200">
        <v>5.8823529411764712E-2</v>
      </c>
      <c r="T118" s="200">
        <v>5.8823529411764712E-2</v>
      </c>
      <c r="U118" s="200">
        <v>0.31372549019607843</v>
      </c>
      <c r="V118" s="200">
        <v>3.9215686274509803E-2</v>
      </c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</row>
    <row r="119" spans="6:82" ht="17.100000000000001" customHeight="1">
      <c r="M119" s="7"/>
      <c r="N119" s="12"/>
      <c r="O119" s="199" t="s">
        <v>308</v>
      </c>
      <c r="P119" s="200">
        <v>0.7142857142857143</v>
      </c>
      <c r="Q119" s="200">
        <v>0</v>
      </c>
      <c r="R119" s="200">
        <v>0</v>
      </c>
      <c r="S119" s="200">
        <v>0</v>
      </c>
      <c r="T119" s="200">
        <v>0</v>
      </c>
      <c r="U119" s="200">
        <v>0.28571428571428575</v>
      </c>
      <c r="V119" s="200">
        <v>0</v>
      </c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</row>
    <row r="120" spans="6:82" ht="17.100000000000001" customHeight="1">
      <c r="M120" s="7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</row>
    <row r="121" spans="6:82" ht="17.100000000000001" customHeight="1">
      <c r="M121" s="7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</row>
    <row r="122" spans="6:82" ht="17.100000000000001" customHeight="1">
      <c r="M122" s="7"/>
      <c r="N122" s="12"/>
      <c r="O122" s="12"/>
      <c r="P122" s="22"/>
      <c r="Q122" s="18"/>
      <c r="R122" s="18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</row>
    <row r="123" spans="6:82" ht="17.100000000000001" customHeight="1">
      <c r="M123" s="7"/>
      <c r="N123" s="12"/>
      <c r="O123" s="429"/>
      <c r="P123" s="24"/>
      <c r="Q123" s="20"/>
      <c r="R123" s="20"/>
      <c r="S123" s="12"/>
      <c r="T123" s="12"/>
      <c r="U123" s="19"/>
      <c r="V123" s="23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</row>
    <row r="124" spans="6:82" ht="17.100000000000001" customHeight="1">
      <c r="M124" s="7"/>
      <c r="N124" s="12"/>
      <c r="O124" s="430"/>
      <c r="P124" s="24"/>
      <c r="Q124" s="20"/>
      <c r="R124" s="20"/>
      <c r="S124" s="12"/>
      <c r="T124" s="12"/>
      <c r="U124" s="21"/>
      <c r="V124" s="25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</row>
    <row r="125" spans="6:82" ht="17.100000000000001" customHeight="1">
      <c r="M125" s="7"/>
      <c r="N125" s="12"/>
      <c r="O125" s="430"/>
      <c r="P125" s="26"/>
      <c r="Q125" s="28"/>
      <c r="R125" s="12"/>
      <c r="S125" s="12"/>
      <c r="T125" s="12"/>
      <c r="U125" s="21"/>
      <c r="V125" s="25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</row>
    <row r="126" spans="6:82" ht="17.100000000000001" customHeight="1">
      <c r="M126" s="7"/>
      <c r="N126" s="12"/>
      <c r="O126" s="431"/>
      <c r="P126" s="12"/>
      <c r="Q126" s="12"/>
      <c r="R126" s="12"/>
      <c r="S126" s="28"/>
      <c r="T126" s="12"/>
      <c r="U126" s="29"/>
      <c r="V126" s="30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</row>
    <row r="127" spans="6:82" ht="17.100000000000001" customHeight="1">
      <c r="M127" s="7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 t="s">
        <v>53</v>
      </c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</row>
    <row r="128" spans="6:82" ht="17.100000000000001" customHeight="1">
      <c r="M128" s="7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</row>
    <row r="129" spans="2:82" ht="18.75" customHeight="1">
      <c r="B129" s="75" t="s">
        <v>219</v>
      </c>
      <c r="M129" s="7"/>
      <c r="N129" s="12"/>
      <c r="O129" s="3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 t="s">
        <v>54</v>
      </c>
      <c r="AY129" s="12" t="s">
        <v>260</v>
      </c>
      <c r="AZ129" s="12" t="s">
        <v>56</v>
      </c>
      <c r="BA129" s="12" t="s">
        <v>57</v>
      </c>
      <c r="BB129" s="12" t="s">
        <v>58</v>
      </c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</row>
    <row r="130" spans="2:82" ht="24.75" customHeight="1">
      <c r="B130" s="16" t="s">
        <v>40</v>
      </c>
      <c r="M130" s="7"/>
      <c r="N130" s="12"/>
      <c r="O130" s="12"/>
      <c r="P130" s="114"/>
      <c r="Q130" s="114"/>
      <c r="R130" s="114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78" t="s">
        <v>6</v>
      </c>
      <c r="AX130" s="79">
        <v>0.69230769230769196</v>
      </c>
      <c r="AY130" s="79">
        <v>0</v>
      </c>
      <c r="AZ130" s="79">
        <v>0.30769230769230771</v>
      </c>
      <c r="BA130" s="79">
        <v>0</v>
      </c>
      <c r="BB130" s="80">
        <v>0</v>
      </c>
      <c r="BC130" s="12"/>
      <c r="BD130" s="81"/>
      <c r="BE130" s="12"/>
      <c r="BF130" s="81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</row>
    <row r="131" spans="2:82" ht="17.100000000000001" customHeight="1">
      <c r="M131" s="7"/>
      <c r="N131" s="12"/>
      <c r="O131" s="192"/>
      <c r="P131" s="12"/>
      <c r="Q131" s="12"/>
      <c r="R131" s="12"/>
      <c r="S131" s="192"/>
      <c r="T131" s="192"/>
      <c r="U131" s="192"/>
      <c r="V131" s="19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82" t="s">
        <v>7</v>
      </c>
      <c r="AX131" s="83">
        <v>0.66666666666666674</v>
      </c>
      <c r="AY131" s="83">
        <v>0</v>
      </c>
      <c r="AZ131" s="83">
        <v>0.33333333333333337</v>
      </c>
      <c r="BA131" s="83">
        <v>0</v>
      </c>
      <c r="BB131" s="84">
        <v>0</v>
      </c>
      <c r="BC131" s="12"/>
      <c r="BD131" s="85"/>
      <c r="BE131" s="12"/>
      <c r="BF131" s="85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</row>
    <row r="132" spans="2:82" ht="17.100000000000001" customHeight="1">
      <c r="G132" s="7"/>
      <c r="H132" s="7"/>
      <c r="I132" s="7"/>
      <c r="J132" s="7"/>
      <c r="K132" s="7"/>
      <c r="L132" s="7"/>
      <c r="M132" s="7"/>
      <c r="N132" s="12"/>
      <c r="O132" s="7"/>
      <c r="P132" s="7" t="s">
        <v>41</v>
      </c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12"/>
      <c r="AU132" s="12"/>
      <c r="AV132" s="12"/>
      <c r="AW132" s="82" t="s">
        <v>8</v>
      </c>
      <c r="AX132" s="83">
        <v>0.4</v>
      </c>
      <c r="AY132" s="83">
        <v>0.1</v>
      </c>
      <c r="AZ132" s="83">
        <v>0.3</v>
      </c>
      <c r="BA132" s="83">
        <v>0.2</v>
      </c>
      <c r="BB132" s="84">
        <v>0</v>
      </c>
      <c r="BC132" s="12"/>
      <c r="BD132" s="85"/>
      <c r="BE132" s="12"/>
      <c r="BF132" s="85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</row>
    <row r="133" spans="2:82" ht="17.100000000000001" customHeight="1">
      <c r="B133" s="75"/>
      <c r="G133" s="7"/>
      <c r="H133" s="7"/>
      <c r="I133" s="7"/>
      <c r="J133" s="7"/>
      <c r="K133" s="7"/>
      <c r="L133" s="7"/>
      <c r="M133" s="7"/>
      <c r="N133" s="12"/>
      <c r="O133" s="7"/>
      <c r="P133" s="7" t="s">
        <v>314</v>
      </c>
      <c r="Q133" s="7"/>
      <c r="R133" s="7" t="s">
        <v>315</v>
      </c>
      <c r="S133" s="7"/>
      <c r="T133" s="7" t="s">
        <v>316</v>
      </c>
      <c r="U133" s="7"/>
      <c r="V133" s="7" t="s">
        <v>317</v>
      </c>
      <c r="W133" s="7"/>
      <c r="X133" s="7" t="s">
        <v>318</v>
      </c>
      <c r="Y133" s="7"/>
      <c r="Z133" s="7" t="s">
        <v>319</v>
      </c>
      <c r="AA133" s="7"/>
      <c r="AB133" s="7" t="s">
        <v>320</v>
      </c>
      <c r="AC133" s="7"/>
      <c r="AD133" s="7" t="s">
        <v>321</v>
      </c>
      <c r="AE133" s="7"/>
      <c r="AF133" s="7" t="s">
        <v>322</v>
      </c>
      <c r="AG133" s="7"/>
      <c r="AH133" s="7" t="s">
        <v>42</v>
      </c>
      <c r="AI133" s="7"/>
      <c r="AJ133" s="7" t="s">
        <v>323</v>
      </c>
      <c r="AK133" s="7"/>
      <c r="AL133" s="7" t="s">
        <v>43</v>
      </c>
      <c r="AM133" s="7"/>
      <c r="AN133" s="7" t="s">
        <v>44</v>
      </c>
      <c r="AO133" s="7"/>
      <c r="AP133" s="7" t="s">
        <v>45</v>
      </c>
      <c r="AQ133" s="7"/>
      <c r="AR133" s="7" t="s">
        <v>46</v>
      </c>
      <c r="AS133" s="7"/>
      <c r="AT133" s="12"/>
      <c r="AU133" s="12"/>
      <c r="AV133" s="12"/>
      <c r="AW133" s="82"/>
      <c r="AX133" s="83"/>
      <c r="AY133" s="83"/>
      <c r="AZ133" s="83"/>
      <c r="BA133" s="83"/>
      <c r="BB133" s="84"/>
      <c r="BC133" s="12"/>
      <c r="BD133" s="85"/>
      <c r="BE133" s="12"/>
      <c r="BF133" s="85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</row>
    <row r="134" spans="2:82" ht="17.100000000000001" customHeight="1">
      <c r="G134" s="7"/>
      <c r="H134" s="7"/>
      <c r="I134" s="7"/>
      <c r="J134" s="7"/>
      <c r="K134" s="7"/>
      <c r="L134" s="7"/>
      <c r="M134" s="7"/>
      <c r="N134" s="7"/>
      <c r="O134" s="7"/>
      <c r="P134" s="7" t="s">
        <v>4</v>
      </c>
      <c r="Q134" s="7" t="s">
        <v>5</v>
      </c>
      <c r="R134" s="7" t="s">
        <v>4</v>
      </c>
      <c r="S134" s="7" t="s">
        <v>5</v>
      </c>
      <c r="T134" s="7" t="s">
        <v>4</v>
      </c>
      <c r="U134" s="7" t="s">
        <v>5</v>
      </c>
      <c r="V134" s="7" t="s">
        <v>4</v>
      </c>
      <c r="W134" s="7" t="s">
        <v>5</v>
      </c>
      <c r="X134" s="7" t="s">
        <v>4</v>
      </c>
      <c r="Y134" s="7" t="s">
        <v>5</v>
      </c>
      <c r="Z134" s="7" t="s">
        <v>4</v>
      </c>
      <c r="AA134" s="7" t="s">
        <v>5</v>
      </c>
      <c r="AB134" s="7" t="s">
        <v>4</v>
      </c>
      <c r="AC134" s="7" t="s">
        <v>5</v>
      </c>
      <c r="AD134" s="7" t="s">
        <v>4</v>
      </c>
      <c r="AE134" s="7" t="s">
        <v>5</v>
      </c>
      <c r="AF134" s="7" t="s">
        <v>4</v>
      </c>
      <c r="AG134" s="7" t="s">
        <v>5</v>
      </c>
      <c r="AH134" s="7" t="s">
        <v>4</v>
      </c>
      <c r="AI134" s="7" t="s">
        <v>5</v>
      </c>
      <c r="AJ134" s="7" t="s">
        <v>4</v>
      </c>
      <c r="AK134" s="7" t="s">
        <v>5</v>
      </c>
      <c r="AL134" s="7" t="s">
        <v>4</v>
      </c>
      <c r="AM134" s="7" t="s">
        <v>5</v>
      </c>
      <c r="AN134" s="7" t="s">
        <v>4</v>
      </c>
      <c r="AO134" s="7" t="s">
        <v>5</v>
      </c>
      <c r="AP134" s="7" t="s">
        <v>4</v>
      </c>
      <c r="AQ134" s="7" t="s">
        <v>5</v>
      </c>
      <c r="AR134" s="7" t="s">
        <v>4</v>
      </c>
      <c r="AS134" s="7" t="s">
        <v>5</v>
      </c>
      <c r="AT134" s="12"/>
      <c r="AU134" s="12"/>
      <c r="AV134" s="12"/>
      <c r="AW134" s="82"/>
      <c r="AX134" s="83"/>
      <c r="AY134" s="83"/>
      <c r="AZ134" s="83"/>
      <c r="BA134" s="83"/>
      <c r="BB134" s="84"/>
      <c r="BC134" s="12"/>
      <c r="BD134" s="85"/>
      <c r="BE134" s="12"/>
      <c r="BF134" s="85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</row>
    <row r="135" spans="2:82" ht="17.100000000000001" customHeight="1">
      <c r="B135" s="75"/>
      <c r="G135" s="7"/>
      <c r="H135" s="7"/>
      <c r="I135" s="7"/>
      <c r="J135" s="12"/>
      <c r="K135" s="7"/>
      <c r="L135" s="7"/>
      <c r="M135" s="7"/>
      <c r="N135" s="7"/>
      <c r="O135" s="199" t="s">
        <v>301</v>
      </c>
      <c r="P135" s="207">
        <v>0</v>
      </c>
      <c r="Q135" s="200">
        <v>0</v>
      </c>
      <c r="R135" s="207">
        <v>1</v>
      </c>
      <c r="S135" s="200">
        <v>1.9607843137254902E-2</v>
      </c>
      <c r="T135" s="207">
        <v>3</v>
      </c>
      <c r="U135" s="200">
        <v>5.8823529411764712E-2</v>
      </c>
      <c r="V135" s="207">
        <v>1</v>
      </c>
      <c r="W135" s="200">
        <v>1.9607843137254902E-2</v>
      </c>
      <c r="X135" s="207">
        <v>2</v>
      </c>
      <c r="Y135" s="200">
        <v>3.9215686274509803E-2</v>
      </c>
      <c r="Z135" s="207">
        <v>1</v>
      </c>
      <c r="AA135" s="200">
        <v>1.9607843137254902E-2</v>
      </c>
      <c r="AB135" s="207">
        <v>2</v>
      </c>
      <c r="AC135" s="200">
        <v>3.9215686274509803E-2</v>
      </c>
      <c r="AD135" s="207">
        <v>7</v>
      </c>
      <c r="AE135" s="200">
        <v>0.1372549019607843</v>
      </c>
      <c r="AF135" s="207">
        <v>5</v>
      </c>
      <c r="AG135" s="200">
        <v>9.8039215686274522E-2</v>
      </c>
      <c r="AH135" s="207">
        <v>3</v>
      </c>
      <c r="AI135" s="200">
        <v>5.8823529411764712E-2</v>
      </c>
      <c r="AJ135" s="207">
        <v>2</v>
      </c>
      <c r="AK135" s="200">
        <v>3.9215686274509803E-2</v>
      </c>
      <c r="AL135" s="207">
        <v>5</v>
      </c>
      <c r="AM135" s="200">
        <v>9.8039215686274522E-2</v>
      </c>
      <c r="AN135" s="207">
        <v>10</v>
      </c>
      <c r="AO135" s="200">
        <v>0.19607843137254904</v>
      </c>
      <c r="AP135" s="207">
        <v>8</v>
      </c>
      <c r="AQ135" s="200">
        <v>0.15686274509803921</v>
      </c>
      <c r="AR135" s="207">
        <v>1</v>
      </c>
      <c r="AS135" s="200">
        <v>1.9607843137254902E-2</v>
      </c>
      <c r="AT135" s="83"/>
      <c r="AU135" s="83"/>
      <c r="AV135" s="83"/>
      <c r="AW135" s="84"/>
      <c r="AX135" s="12"/>
      <c r="AY135" s="85"/>
      <c r="AZ135" s="12"/>
      <c r="BA135" s="85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</row>
    <row r="136" spans="2:82" ht="17.100000000000001" customHeight="1">
      <c r="B136" s="75"/>
      <c r="G136" s="7"/>
      <c r="H136" s="7"/>
      <c r="I136" s="7"/>
      <c r="J136" s="12"/>
      <c r="K136" s="7"/>
      <c r="L136" s="7"/>
      <c r="M136" s="7"/>
      <c r="N136" s="7"/>
      <c r="O136" s="199" t="s">
        <v>308</v>
      </c>
      <c r="P136" s="207">
        <v>1</v>
      </c>
      <c r="Q136" s="200">
        <v>0.14285714285714288</v>
      </c>
      <c r="R136" s="207">
        <v>0</v>
      </c>
      <c r="S136" s="200">
        <v>0</v>
      </c>
      <c r="T136" s="207">
        <v>0</v>
      </c>
      <c r="U136" s="200">
        <v>0</v>
      </c>
      <c r="V136" s="207">
        <v>0</v>
      </c>
      <c r="W136" s="200">
        <v>0</v>
      </c>
      <c r="X136" s="207">
        <v>0</v>
      </c>
      <c r="Y136" s="200">
        <v>0</v>
      </c>
      <c r="Z136" s="207">
        <v>0</v>
      </c>
      <c r="AA136" s="200">
        <v>0</v>
      </c>
      <c r="AB136" s="207">
        <v>1</v>
      </c>
      <c r="AC136" s="200">
        <v>0.14285714285714288</v>
      </c>
      <c r="AD136" s="207">
        <v>0</v>
      </c>
      <c r="AE136" s="200">
        <v>0</v>
      </c>
      <c r="AF136" s="207">
        <v>0</v>
      </c>
      <c r="AG136" s="200">
        <v>0</v>
      </c>
      <c r="AH136" s="207">
        <v>1</v>
      </c>
      <c r="AI136" s="200">
        <v>0.14285714285714288</v>
      </c>
      <c r="AJ136" s="207">
        <v>0</v>
      </c>
      <c r="AK136" s="200">
        <v>0</v>
      </c>
      <c r="AL136" s="207">
        <v>3</v>
      </c>
      <c r="AM136" s="200">
        <v>0.42857142857142855</v>
      </c>
      <c r="AN136" s="207">
        <v>0</v>
      </c>
      <c r="AO136" s="200">
        <v>0</v>
      </c>
      <c r="AP136" s="207">
        <v>0</v>
      </c>
      <c r="AQ136" s="200">
        <v>0</v>
      </c>
      <c r="AR136" s="207">
        <v>1</v>
      </c>
      <c r="AS136" s="200">
        <v>0.14285714285714288</v>
      </c>
      <c r="AT136" s="83"/>
      <c r="AU136" s="83"/>
      <c r="AV136" s="84"/>
      <c r="AW136" s="12"/>
      <c r="AX136" s="85"/>
      <c r="AY136" s="12"/>
      <c r="AZ136" s="85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</row>
    <row r="137" spans="2:82" ht="17.100000000000001" customHeight="1">
      <c r="B137" s="75"/>
      <c r="G137" s="7"/>
      <c r="H137" s="7"/>
      <c r="I137" s="7"/>
      <c r="J137" s="12"/>
      <c r="K137" s="199"/>
      <c r="L137" s="200"/>
      <c r="M137" s="200"/>
      <c r="N137" s="200"/>
      <c r="O137" s="200"/>
      <c r="P137" s="200"/>
      <c r="Q137" s="200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82"/>
      <c r="AN137" s="83"/>
      <c r="AO137" s="83"/>
      <c r="AP137" s="83"/>
      <c r="AQ137" s="83"/>
      <c r="AR137" s="84"/>
      <c r="AS137" s="12"/>
      <c r="AT137" s="85"/>
      <c r="AU137" s="12"/>
      <c r="AV137" s="85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</row>
    <row r="138" spans="2:82" ht="17.100000000000001" customHeight="1">
      <c r="B138" s="75"/>
      <c r="G138" s="7"/>
      <c r="H138" s="7"/>
      <c r="I138" s="7"/>
      <c r="J138" s="12"/>
      <c r="K138" s="12"/>
      <c r="L138" s="12"/>
      <c r="M138" s="12"/>
      <c r="N138" s="12"/>
      <c r="O138" s="12"/>
      <c r="P138" s="79"/>
      <c r="Q138" s="79"/>
      <c r="R138" s="79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82"/>
      <c r="AS138" s="83"/>
      <c r="AT138" s="83"/>
      <c r="AU138" s="83"/>
      <c r="AV138" s="83"/>
      <c r="AW138" s="84"/>
      <c r="AX138" s="12"/>
      <c r="AY138" s="85"/>
      <c r="AZ138" s="12"/>
      <c r="BA138" s="85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</row>
    <row r="139" spans="2:82" ht="17.100000000000001" customHeight="1">
      <c r="B139" s="75"/>
      <c r="G139" s="7"/>
      <c r="H139" s="7"/>
      <c r="I139" s="7"/>
      <c r="J139" s="12"/>
      <c r="K139" s="12"/>
      <c r="L139" s="12"/>
      <c r="M139" s="12"/>
      <c r="N139" s="12"/>
      <c r="O139" s="78"/>
      <c r="P139" s="83"/>
      <c r="Q139" s="83"/>
      <c r="R139" s="83"/>
      <c r="S139" s="79"/>
      <c r="T139" s="80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82"/>
      <c r="AS139" s="83"/>
      <c r="AT139" s="83"/>
      <c r="AU139" s="83"/>
      <c r="AV139" s="83"/>
      <c r="AW139" s="84"/>
      <c r="AX139" s="12"/>
      <c r="AY139" s="85"/>
      <c r="AZ139" s="12"/>
      <c r="BA139" s="85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</row>
    <row r="140" spans="2:82" ht="17.100000000000001" customHeight="1">
      <c r="B140" s="75"/>
      <c r="J140" s="12"/>
      <c r="K140" s="12"/>
      <c r="L140" s="12"/>
      <c r="M140" s="12"/>
      <c r="N140" s="12"/>
      <c r="O140" s="82"/>
      <c r="P140" s="83" t="s">
        <v>335</v>
      </c>
      <c r="Q140" s="83" t="s">
        <v>337</v>
      </c>
      <c r="R140" s="83" t="s">
        <v>336</v>
      </c>
      <c r="S140" s="83"/>
      <c r="T140" s="84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82"/>
      <c r="AS140" s="83"/>
      <c r="AT140" s="83"/>
      <c r="AU140" s="83"/>
      <c r="AV140" s="83"/>
      <c r="AW140" s="84"/>
      <c r="AX140" s="12"/>
      <c r="AY140" s="85"/>
      <c r="AZ140" s="12"/>
      <c r="BA140" s="85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</row>
    <row r="141" spans="2:82" ht="17.100000000000001" customHeight="1">
      <c r="B141" s="75"/>
      <c r="J141" s="12"/>
      <c r="K141" s="12"/>
      <c r="L141" s="12"/>
      <c r="M141" s="12"/>
      <c r="N141" s="12"/>
      <c r="O141" s="199" t="s">
        <v>301</v>
      </c>
      <c r="P141" s="206">
        <f>1-Q141-R141</f>
        <v>0.44700000000000001</v>
      </c>
      <c r="Q141" s="206">
        <v>0.35299999999999998</v>
      </c>
      <c r="R141" s="206">
        <v>0.2</v>
      </c>
      <c r="S141" s="83"/>
      <c r="T141" s="84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82"/>
      <c r="AS141" s="83"/>
      <c r="AT141" s="83"/>
      <c r="AU141" s="83"/>
      <c r="AV141" s="83"/>
      <c r="AW141" s="84"/>
      <c r="AX141" s="12"/>
      <c r="AY141" s="85"/>
      <c r="AZ141" s="12"/>
      <c r="BA141" s="85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</row>
    <row r="142" spans="2:82" ht="17.100000000000001" customHeight="1">
      <c r="B142" s="75"/>
      <c r="J142" s="12"/>
      <c r="K142" s="12"/>
      <c r="L142" s="12"/>
      <c r="M142" s="12"/>
      <c r="N142" s="12"/>
      <c r="O142" s="199" t="s">
        <v>308</v>
      </c>
      <c r="P142" s="206">
        <f>1-Q142-R142</f>
        <v>0.85699999999999998</v>
      </c>
      <c r="Q142" s="206">
        <v>0</v>
      </c>
      <c r="R142" s="206">
        <v>0.14299999999999999</v>
      </c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82"/>
      <c r="AX142" s="83"/>
      <c r="AY142" s="83"/>
      <c r="AZ142" s="83"/>
      <c r="BA142" s="83"/>
      <c r="BB142" s="84"/>
      <c r="BC142" s="12"/>
      <c r="BD142" s="85"/>
      <c r="BE142" s="12"/>
      <c r="BF142" s="85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</row>
    <row r="143" spans="2:82" ht="17.100000000000001" customHeight="1">
      <c r="B143" s="75"/>
      <c r="J143" s="12"/>
      <c r="K143" s="12"/>
      <c r="L143" s="12"/>
      <c r="M143" s="12"/>
      <c r="N143" s="12"/>
      <c r="O143" s="12"/>
      <c r="P143" s="124"/>
      <c r="Q143" s="436"/>
      <c r="R143" s="436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82"/>
      <c r="AX143" s="83"/>
      <c r="AY143" s="83"/>
      <c r="AZ143" s="83"/>
      <c r="BA143" s="83"/>
      <c r="BB143" s="84"/>
      <c r="BC143" s="12"/>
      <c r="BD143" s="85"/>
      <c r="BE143" s="12"/>
      <c r="BF143" s="85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</row>
    <row r="144" spans="2:82" ht="17.100000000000001" customHeight="1">
      <c r="B144" s="75"/>
      <c r="J144" s="12"/>
      <c r="K144" s="12"/>
      <c r="L144" s="12"/>
      <c r="M144" s="12"/>
      <c r="N144" s="107"/>
      <c r="O144" s="124"/>
      <c r="P144" s="107"/>
      <c r="Q144" s="107"/>
      <c r="R144" s="107"/>
      <c r="S144" s="436"/>
      <c r="T144" s="436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82"/>
      <c r="AX144" s="83"/>
      <c r="AY144" s="83"/>
      <c r="AZ144" s="83"/>
      <c r="BA144" s="83"/>
      <c r="BB144" s="84"/>
      <c r="BC144" s="12"/>
      <c r="BD144" s="85"/>
      <c r="BE144" s="12"/>
      <c r="BF144" s="85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</row>
    <row r="145" spans="2:82" ht="17.100000000000001" customHeight="1">
      <c r="B145" s="75"/>
      <c r="J145" s="12"/>
      <c r="K145" s="12"/>
      <c r="L145" s="12"/>
      <c r="M145" s="12"/>
      <c r="N145" s="107"/>
      <c r="O145" s="107"/>
      <c r="P145" s="80"/>
      <c r="Q145" s="108"/>
      <c r="R145" s="108"/>
      <c r="S145" s="107"/>
      <c r="T145" s="107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82"/>
      <c r="AX145" s="83"/>
      <c r="AY145" s="83"/>
      <c r="AZ145" s="83"/>
      <c r="BA145" s="83"/>
      <c r="BB145" s="84"/>
      <c r="BC145" s="12"/>
      <c r="BD145" s="85"/>
      <c r="BE145" s="12"/>
      <c r="BF145" s="85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</row>
    <row r="146" spans="2:82" ht="17.100000000000001" customHeight="1">
      <c r="B146" s="75"/>
      <c r="J146" s="12"/>
      <c r="K146" s="12"/>
      <c r="L146" s="12"/>
      <c r="M146" s="12"/>
      <c r="N146" s="78"/>
      <c r="O146" s="79"/>
      <c r="P146" s="84"/>
      <c r="Q146" s="108"/>
      <c r="R146" s="108"/>
      <c r="S146" s="108"/>
      <c r="T146" s="108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82"/>
      <c r="AX146" s="83"/>
      <c r="AY146" s="83"/>
      <c r="AZ146" s="83"/>
      <c r="BA146" s="83"/>
      <c r="BB146" s="84"/>
      <c r="BC146" s="12"/>
      <c r="BD146" s="85"/>
      <c r="BE146" s="12"/>
      <c r="BF146" s="85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</row>
    <row r="147" spans="2:82" ht="17.100000000000001" customHeight="1">
      <c r="B147" s="75"/>
      <c r="J147" s="12"/>
      <c r="K147" s="12"/>
      <c r="L147" s="12"/>
      <c r="M147" s="12"/>
      <c r="N147" s="82"/>
      <c r="O147" s="83"/>
      <c r="P147" s="84"/>
      <c r="Q147" s="108"/>
      <c r="R147" s="108"/>
      <c r="S147" s="108"/>
      <c r="T147" s="108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82"/>
      <c r="AX147" s="83"/>
      <c r="AY147" s="83"/>
      <c r="AZ147" s="83"/>
      <c r="BA147" s="83"/>
      <c r="BB147" s="84"/>
      <c r="BC147" s="12"/>
      <c r="BD147" s="85"/>
      <c r="BE147" s="12"/>
      <c r="BF147" s="85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</row>
    <row r="148" spans="2:82" ht="17.100000000000001" customHeight="1">
      <c r="B148" s="75"/>
      <c r="J148" s="12"/>
      <c r="K148" s="12"/>
      <c r="L148" s="12"/>
      <c r="M148" s="12"/>
      <c r="N148" s="82"/>
      <c r="O148" s="83"/>
      <c r="P148" s="12"/>
      <c r="Q148" s="12"/>
      <c r="R148" s="12"/>
      <c r="S148" s="108"/>
      <c r="T148" s="108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82"/>
      <c r="AX148" s="83"/>
      <c r="AY148" s="83"/>
      <c r="AZ148" s="83"/>
      <c r="BA148" s="83"/>
      <c r="BB148" s="84"/>
      <c r="BC148" s="12"/>
      <c r="BD148" s="85"/>
      <c r="BE148" s="12"/>
      <c r="BF148" s="85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</row>
    <row r="149" spans="2:82" ht="17.100000000000001" customHeight="1">
      <c r="B149" s="75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82"/>
      <c r="AX149" s="83"/>
      <c r="AY149" s="83"/>
      <c r="AZ149" s="83"/>
      <c r="BA149" s="83"/>
      <c r="BB149" s="84"/>
      <c r="BC149" s="12"/>
      <c r="BD149" s="85"/>
      <c r="BE149" s="12"/>
      <c r="BF149" s="85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</row>
    <row r="150" spans="2:82" ht="17.100000000000001" customHeight="1">
      <c r="B150" s="16" t="s">
        <v>47</v>
      </c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82"/>
      <c r="AX150" s="83"/>
      <c r="AY150" s="83"/>
      <c r="AZ150" s="83"/>
      <c r="BA150" s="83"/>
      <c r="BB150" s="84"/>
      <c r="BC150" s="12"/>
      <c r="BD150" s="85"/>
      <c r="BE150" s="12"/>
      <c r="BF150" s="85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</row>
    <row r="151" spans="2:82" ht="17.100000000000001" customHeight="1">
      <c r="B151" s="75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82"/>
      <c r="AX151" s="83"/>
      <c r="AY151" s="83"/>
      <c r="AZ151" s="83"/>
      <c r="BA151" s="83"/>
      <c r="BB151" s="84"/>
      <c r="BC151" s="12"/>
      <c r="BD151" s="85"/>
      <c r="BE151" s="12"/>
      <c r="BF151" s="85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</row>
    <row r="152" spans="2:82" ht="17.100000000000001" customHeight="1">
      <c r="B152" s="75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82"/>
      <c r="AX152" s="83"/>
      <c r="AY152" s="83"/>
      <c r="AZ152" s="83"/>
      <c r="BA152" s="83"/>
      <c r="BB152" s="84"/>
      <c r="BC152" s="12"/>
      <c r="BD152" s="85"/>
      <c r="BE152" s="12"/>
      <c r="BF152" s="85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</row>
    <row r="153" spans="2:82" ht="17.100000000000001" customHeight="1">
      <c r="M153" s="7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86"/>
      <c r="AX153" s="87"/>
      <c r="AY153" s="88"/>
      <c r="AZ153" s="89"/>
      <c r="BA153" s="88"/>
      <c r="BB153" s="89"/>
      <c r="BC153" s="88"/>
      <c r="BD153" s="89"/>
      <c r="BE153" s="88"/>
      <c r="BF153" s="89"/>
      <c r="BG153" s="90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</row>
    <row r="154" spans="2:82" ht="17.100000000000001" customHeight="1">
      <c r="I154" s="7"/>
      <c r="J154" s="7"/>
      <c r="K154" s="7"/>
      <c r="L154" s="7"/>
      <c r="M154" s="7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</row>
    <row r="155" spans="2:82" ht="17.100000000000001" customHeight="1">
      <c r="I155" s="7"/>
      <c r="J155" s="7"/>
      <c r="K155" s="7"/>
      <c r="L155" s="7"/>
      <c r="M155" s="7"/>
      <c r="N155" s="7"/>
      <c r="O155" s="7"/>
      <c r="P155" s="7"/>
      <c r="Q155" s="7"/>
      <c r="R155" s="109"/>
      <c r="S155" s="109"/>
      <c r="T155" s="109"/>
      <c r="U155" s="109"/>
      <c r="V155" s="109"/>
      <c r="W155" s="109"/>
      <c r="X155" s="109"/>
      <c r="Y155" s="109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</row>
    <row r="156" spans="2:82" ht="17.100000000000001" customHeight="1">
      <c r="I156" s="7"/>
      <c r="J156" s="7"/>
      <c r="K156" s="7"/>
      <c r="L156" s="7"/>
      <c r="M156" s="7"/>
      <c r="N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340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</row>
    <row r="157" spans="2:82" ht="17.100000000000001" customHeight="1">
      <c r="I157" s="7"/>
      <c r="J157" s="7"/>
      <c r="K157" s="7"/>
      <c r="L157" s="7"/>
      <c r="M157" s="7"/>
      <c r="N157" s="428"/>
      <c r="O157" s="428"/>
      <c r="P157" s="428"/>
      <c r="Q157" s="428"/>
      <c r="R157" s="7"/>
      <c r="S157" s="7"/>
      <c r="T157" s="7"/>
      <c r="U157" s="7"/>
      <c r="V157" s="7"/>
      <c r="W157" s="7"/>
      <c r="X157" s="7"/>
      <c r="Y157" s="7"/>
      <c r="Z157" s="340"/>
      <c r="AE157" s="114"/>
      <c r="AF157" s="114"/>
      <c r="AG157" s="114"/>
      <c r="AH157" s="114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</row>
    <row r="158" spans="2:82" ht="17.100000000000001" customHeight="1">
      <c r="I158" s="7"/>
      <c r="J158" s="7"/>
      <c r="K158" s="7"/>
      <c r="L158" s="7"/>
      <c r="M158" s="7"/>
      <c r="N158" s="428"/>
      <c r="O158" s="428"/>
      <c r="P158" s="428"/>
      <c r="Q158" s="428"/>
      <c r="R158" s="7"/>
      <c r="S158" s="428" t="s">
        <v>49</v>
      </c>
      <c r="T158" s="428"/>
      <c r="U158" s="428" t="s">
        <v>50</v>
      </c>
      <c r="V158" s="428"/>
      <c r="W158" s="428" t="s">
        <v>51</v>
      </c>
      <c r="X158" s="428"/>
      <c r="Y158" s="7"/>
      <c r="Z158" s="340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</row>
    <row r="159" spans="2:82" ht="17.100000000000001" customHeight="1"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 t="s">
        <v>266</v>
      </c>
      <c r="T159" s="7" t="s">
        <v>277</v>
      </c>
      <c r="U159" s="7" t="s">
        <v>266</v>
      </c>
      <c r="V159" s="7" t="s">
        <v>277</v>
      </c>
      <c r="W159" s="7" t="s">
        <v>266</v>
      </c>
      <c r="X159" s="7" t="s">
        <v>277</v>
      </c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</row>
    <row r="160" spans="2:82" ht="17.100000000000001" customHeight="1">
      <c r="I160" s="7"/>
      <c r="J160" s="7"/>
      <c r="K160" s="7"/>
      <c r="L160" s="7"/>
      <c r="M160" s="199"/>
      <c r="N160" s="200"/>
      <c r="O160" s="7"/>
      <c r="P160" s="7"/>
      <c r="Q160" s="7"/>
      <c r="R160" s="199" t="s">
        <v>301</v>
      </c>
      <c r="S160" s="200">
        <v>0.49019607843137253</v>
      </c>
      <c r="T160" s="200">
        <v>3.9215686274509803E-2</v>
      </c>
      <c r="U160" s="200">
        <v>9.8039215686274508E-2</v>
      </c>
      <c r="V160" s="200">
        <v>0</v>
      </c>
      <c r="W160" s="200">
        <v>0.13725490196078433</v>
      </c>
      <c r="X160" s="200">
        <v>0.23529411764705882</v>
      </c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</row>
    <row r="161" spans="2:82" ht="17.100000000000001" customHeight="1">
      <c r="I161" s="7"/>
      <c r="J161" s="7"/>
      <c r="K161" s="7"/>
      <c r="L161" s="7"/>
      <c r="M161" s="7"/>
      <c r="N161" s="12"/>
      <c r="O161" s="7"/>
      <c r="P161" s="7"/>
      <c r="Q161" s="7"/>
      <c r="R161" s="199" t="s">
        <v>308</v>
      </c>
      <c r="S161" s="200">
        <v>0.2857142857142857</v>
      </c>
      <c r="T161" s="200">
        <v>0</v>
      </c>
      <c r="U161" s="200">
        <v>0</v>
      </c>
      <c r="V161" s="200">
        <v>0.2857142857142857</v>
      </c>
      <c r="W161" s="200">
        <v>0.2857142857142857</v>
      </c>
      <c r="X161" s="200">
        <v>0.14285714285714285</v>
      </c>
      <c r="Y161" s="19"/>
      <c r="Z161" s="143"/>
      <c r="AA161" s="19"/>
      <c r="AB161" s="23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</row>
    <row r="162" spans="2:82" ht="17.100000000000001" customHeight="1">
      <c r="I162" s="7"/>
      <c r="J162" s="7"/>
      <c r="K162" s="7"/>
      <c r="L162" s="7"/>
      <c r="M162" s="7"/>
      <c r="N162" s="12"/>
      <c r="O162" s="7"/>
      <c r="P162" s="428"/>
      <c r="Q162" s="428"/>
      <c r="R162" s="428"/>
      <c r="S162" s="428"/>
      <c r="T162" s="7"/>
      <c r="U162" s="7"/>
      <c r="V162" s="7"/>
      <c r="W162" s="7"/>
      <c r="X162" s="12"/>
      <c r="Y162" s="12"/>
      <c r="Z162" s="145"/>
      <c r="AA162" s="146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</row>
    <row r="163" spans="2:82" ht="17.100000000000001" customHeight="1">
      <c r="I163" s="7"/>
      <c r="J163" s="7"/>
      <c r="K163" s="7"/>
      <c r="L163" s="7"/>
      <c r="M163" s="7"/>
      <c r="N163" s="12"/>
      <c r="O163" s="7"/>
      <c r="P163" s="428"/>
      <c r="Q163" s="428"/>
      <c r="R163" s="428"/>
      <c r="S163" s="428"/>
      <c r="T163" s="7"/>
      <c r="U163" s="7"/>
      <c r="V163" s="7"/>
      <c r="W163" s="7"/>
      <c r="X163" s="7"/>
      <c r="Y163" s="12"/>
      <c r="Z163" s="151"/>
      <c r="AA163" s="143"/>
      <c r="AB163" s="151"/>
      <c r="AC163" s="143"/>
      <c r="AD163" s="145"/>
      <c r="AE163" s="146"/>
      <c r="AF163" s="12"/>
      <c r="AG163" s="12"/>
      <c r="AH163" s="12" t="s">
        <v>48</v>
      </c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</row>
    <row r="164" spans="2:82" ht="17.100000000000001" customHeight="1">
      <c r="I164" s="7"/>
      <c r="J164" s="7"/>
      <c r="K164" s="7"/>
      <c r="L164" s="7"/>
      <c r="M164" s="7"/>
      <c r="N164" s="12"/>
      <c r="O164" s="7"/>
      <c r="P164" s="7"/>
      <c r="Q164" s="7"/>
      <c r="R164" s="7"/>
      <c r="S164" s="7"/>
      <c r="T164" s="229"/>
      <c r="U164" s="147"/>
      <c r="V164" s="229"/>
      <c r="W164" s="147"/>
      <c r="X164" s="229"/>
      <c r="Y164" s="147"/>
      <c r="Z164" s="148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</row>
    <row r="165" spans="2:82" ht="17.100000000000001" customHeight="1">
      <c r="M165" s="7"/>
      <c r="N165" s="12"/>
      <c r="O165" s="199"/>
      <c r="P165" s="200"/>
      <c r="Q165" s="200"/>
      <c r="R165" s="200"/>
      <c r="S165" s="200"/>
      <c r="T165" s="12"/>
      <c r="U165" s="12"/>
      <c r="V165" s="143"/>
      <c r="W165" s="143"/>
      <c r="X165" s="143"/>
      <c r="Y165" s="12"/>
      <c r="Z165" s="12"/>
      <c r="AA165" s="12"/>
      <c r="AB165" s="12"/>
      <c r="AC165" s="427" t="s">
        <v>49</v>
      </c>
      <c r="AD165" s="427"/>
      <c r="AE165" s="427" t="s">
        <v>50</v>
      </c>
      <c r="AF165" s="427"/>
      <c r="AG165" s="427" t="s">
        <v>51</v>
      </c>
      <c r="AH165" s="427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</row>
    <row r="166" spans="2:82" ht="17.100000000000001" customHeight="1">
      <c r="M166" s="7"/>
      <c r="N166" s="12"/>
      <c r="O166" s="199"/>
      <c r="P166" s="200"/>
      <c r="Q166" s="200"/>
      <c r="R166" s="200"/>
      <c r="S166" s="200"/>
      <c r="T166" s="12"/>
      <c r="U166" s="12"/>
      <c r="V166" s="143"/>
      <c r="W166" s="143"/>
      <c r="X166" s="143"/>
      <c r="Y166" s="12"/>
      <c r="Z166" s="12"/>
      <c r="AA166" s="12"/>
      <c r="AB166" s="12"/>
      <c r="AC166" s="427" t="s">
        <v>276</v>
      </c>
      <c r="AD166" s="427"/>
      <c r="AE166" s="427" t="s">
        <v>259</v>
      </c>
      <c r="AF166" s="427"/>
      <c r="AG166" s="427" t="s">
        <v>259</v>
      </c>
      <c r="AH166" s="427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</row>
    <row r="167" spans="2:82" ht="17.100000000000001" customHeight="1">
      <c r="M167" s="7"/>
      <c r="N167" s="12"/>
      <c r="O167" s="3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43"/>
      <c r="AA167" s="143"/>
      <c r="AB167" s="152"/>
      <c r="AC167" s="153"/>
      <c r="AD167" s="152"/>
      <c r="AE167" s="154"/>
      <c r="AF167" s="149"/>
      <c r="AG167" s="150"/>
      <c r="AH167" s="149"/>
      <c r="AI167" s="12"/>
      <c r="AJ167" s="12" t="s">
        <v>277</v>
      </c>
      <c r="AK167" s="12" t="s">
        <v>266</v>
      </c>
      <c r="AL167" s="12" t="s">
        <v>277</v>
      </c>
      <c r="AM167" s="12" t="s">
        <v>266</v>
      </c>
      <c r="AN167" s="12" t="s">
        <v>266</v>
      </c>
      <c r="AO167" s="12" t="s">
        <v>277</v>
      </c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</row>
    <row r="168" spans="2:82" ht="17.100000000000001" customHeight="1">
      <c r="M168" s="7"/>
      <c r="N168" s="12"/>
      <c r="O168" s="12"/>
      <c r="P168" s="114"/>
      <c r="Q168" s="114"/>
      <c r="R168" s="114"/>
      <c r="S168" s="12"/>
      <c r="T168" s="12"/>
      <c r="U168" s="12"/>
      <c r="V168" s="12"/>
      <c r="W168" s="12"/>
      <c r="X168" s="12"/>
      <c r="Y168" s="12"/>
      <c r="Z168" s="12"/>
      <c r="AA168" s="143"/>
      <c r="AB168" s="143"/>
      <c r="AC168" s="152"/>
      <c r="AD168" s="153"/>
      <c r="AE168" s="152"/>
      <c r="AF168" s="154"/>
      <c r="AG168" s="149"/>
      <c r="AH168" s="150"/>
      <c r="AI168" s="149"/>
      <c r="AJ168" s="130" t="s">
        <v>6</v>
      </c>
      <c r="AK168" s="79">
        <v>0</v>
      </c>
      <c r="AL168" s="157">
        <v>0.69230000000000003</v>
      </c>
      <c r="AM168" s="158">
        <v>0</v>
      </c>
      <c r="AN168" s="158">
        <v>0.308</v>
      </c>
      <c r="AO168" s="158">
        <v>0</v>
      </c>
      <c r="AP168" s="158">
        <v>0</v>
      </c>
      <c r="AQ168" s="159"/>
      <c r="AR168" s="12"/>
      <c r="AS168" s="159"/>
      <c r="AT168" s="12"/>
      <c r="AU168" s="159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</row>
    <row r="169" spans="2:82" ht="17.100000000000001" customHeight="1">
      <c r="M169" s="7"/>
      <c r="N169" s="12"/>
      <c r="O169" s="192"/>
      <c r="P169" s="12"/>
      <c r="Q169" s="12"/>
      <c r="R169" s="12"/>
      <c r="S169" s="192"/>
      <c r="T169" s="114"/>
      <c r="U169" s="114"/>
      <c r="V169" s="114"/>
      <c r="W169" s="114"/>
      <c r="X169" s="114"/>
      <c r="Y169" s="114"/>
      <c r="Z169" s="114"/>
      <c r="AA169" s="144"/>
      <c r="AB169" s="144"/>
      <c r="AC169" s="155"/>
      <c r="AD169" s="156"/>
      <c r="AE169" s="152"/>
      <c r="AF169" s="154"/>
      <c r="AG169" s="149"/>
      <c r="AH169" s="150"/>
      <c r="AI169" s="149"/>
      <c r="AJ169" s="130" t="s">
        <v>7</v>
      </c>
      <c r="AK169" s="83">
        <v>0</v>
      </c>
      <c r="AL169" s="157">
        <v>0.66700000000000004</v>
      </c>
      <c r="AM169" s="158">
        <v>0</v>
      </c>
      <c r="AN169" s="158">
        <v>0.33300000000000002</v>
      </c>
      <c r="AO169" s="158">
        <v>0</v>
      </c>
      <c r="AP169" s="158">
        <v>0</v>
      </c>
      <c r="AQ169" s="159"/>
      <c r="AR169" s="12"/>
      <c r="AS169" s="159"/>
      <c r="AT169" s="12"/>
      <c r="AU169" s="159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</row>
    <row r="170" spans="2:82" ht="17.100000000000001" customHeight="1">
      <c r="B170" s="16" t="s">
        <v>52</v>
      </c>
      <c r="M170" s="7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43"/>
      <c r="AB170" s="143"/>
      <c r="AC170" s="143"/>
      <c r="AD170" s="143"/>
      <c r="AE170" s="143"/>
      <c r="AF170" s="143"/>
      <c r="AG170" s="12"/>
      <c r="AH170" s="12"/>
      <c r="AI170" s="12"/>
      <c r="AJ170" s="130" t="s">
        <v>8</v>
      </c>
      <c r="AK170" s="83">
        <v>2.5000000000000001E-2</v>
      </c>
      <c r="AL170" s="157">
        <v>0.67500000000000004</v>
      </c>
      <c r="AM170" s="158">
        <v>0.05</v>
      </c>
      <c r="AN170" s="158">
        <v>0.2</v>
      </c>
      <c r="AO170" s="158">
        <v>2.5000000000000001E-2</v>
      </c>
      <c r="AP170" s="158">
        <v>2.5000000000000001E-2</v>
      </c>
      <c r="AQ170" s="159"/>
      <c r="AR170" s="12"/>
      <c r="AS170" s="159"/>
      <c r="AT170" s="12"/>
      <c r="AU170" s="159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</row>
    <row r="171" spans="2:82" ht="17.100000000000001" customHeight="1">
      <c r="M171" s="7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43"/>
      <c r="AB171" s="143"/>
      <c r="AC171" s="143"/>
      <c r="AD171" s="143"/>
      <c r="AE171" s="143"/>
      <c r="AF171" s="143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</row>
    <row r="172" spans="2:82" ht="17.100000000000001" customHeight="1">
      <c r="M172" s="7"/>
      <c r="N172" s="7"/>
      <c r="O172" s="7" t="s">
        <v>53</v>
      </c>
      <c r="P172" s="7"/>
      <c r="Q172" s="7"/>
      <c r="R172" s="7"/>
      <c r="S172" s="7"/>
      <c r="Y172" s="12"/>
      <c r="Z172" s="12"/>
      <c r="AA172" s="143"/>
      <c r="AB172" s="143"/>
      <c r="AC172" s="143"/>
      <c r="AD172" s="143"/>
      <c r="AE172" s="143"/>
      <c r="AF172" s="143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</row>
    <row r="173" spans="2:82" ht="17.100000000000001" customHeight="1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U173" s="19"/>
      <c r="V173" s="12"/>
      <c r="W173" s="19"/>
      <c r="X173" s="12"/>
      <c r="Y173" s="19"/>
      <c r="Z173" s="23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</row>
    <row r="174" spans="2:82" ht="17.100000000000001" customHeight="1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 t="s">
        <v>54</v>
      </c>
      <c r="P174" s="7" t="s">
        <v>55</v>
      </c>
      <c r="Q174" s="7" t="s">
        <v>56</v>
      </c>
      <c r="R174" s="7" t="s">
        <v>57</v>
      </c>
      <c r="S174" s="7" t="s">
        <v>58</v>
      </c>
      <c r="T174" s="21"/>
      <c r="U174" s="12"/>
      <c r="V174" s="21"/>
      <c r="W174" s="12"/>
      <c r="X174" s="21"/>
      <c r="Y174" s="25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</row>
    <row r="175" spans="2:82" ht="17.100000000000001" customHeight="1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199" t="s">
        <v>301</v>
      </c>
      <c r="O175" s="200">
        <v>0.80392156862745101</v>
      </c>
      <c r="P175" s="200">
        <v>7.8431372549019607E-2</v>
      </c>
      <c r="Q175" s="200">
        <v>9.8039215686274522E-2</v>
      </c>
      <c r="R175" s="200">
        <v>1.9607843137254902E-2</v>
      </c>
      <c r="S175" s="200">
        <v>0</v>
      </c>
      <c r="T175" s="21"/>
      <c r="U175" s="12"/>
      <c r="V175" s="21"/>
      <c r="W175" s="12"/>
      <c r="X175" s="21"/>
      <c r="Y175" s="25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</row>
    <row r="176" spans="2:82" ht="17.100000000000001" customHeight="1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199" t="s">
        <v>308</v>
      </c>
      <c r="O176" s="200">
        <v>0.57142857142857151</v>
      </c>
      <c r="P176" s="200">
        <v>0.42857142857142855</v>
      </c>
      <c r="Q176" s="200">
        <v>0</v>
      </c>
      <c r="R176" s="200">
        <v>0</v>
      </c>
      <c r="S176" s="200">
        <v>0</v>
      </c>
      <c r="T176" s="29"/>
      <c r="U176" s="28"/>
      <c r="V176" s="29"/>
      <c r="W176" s="28"/>
      <c r="X176" s="29"/>
      <c r="Y176" s="30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</row>
    <row r="177" spans="2:82" ht="17.100000000000001" customHeight="1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</row>
    <row r="178" spans="2:82" ht="17.100000000000001" customHeight="1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</row>
    <row r="179" spans="2:82" ht="17.100000000000001" customHeight="1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</row>
    <row r="180" spans="2:82" ht="17.100000000000001" customHeight="1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</row>
    <row r="181" spans="2:82" ht="17.100000000000001" customHeight="1">
      <c r="D181" s="7"/>
      <c r="E181" s="7"/>
      <c r="F181" s="7"/>
      <c r="G181" s="7"/>
      <c r="H181" s="7"/>
      <c r="I181" s="7"/>
      <c r="J181" s="7"/>
      <c r="K181" s="7"/>
      <c r="L181" s="199"/>
      <c r="M181" s="200"/>
      <c r="N181" s="200"/>
      <c r="O181" s="200"/>
      <c r="P181" s="200"/>
      <c r="Q181" s="200"/>
      <c r="R181" s="185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114"/>
      <c r="AF181" s="114"/>
      <c r="AG181" s="114"/>
      <c r="AH181" s="114"/>
      <c r="AI181" s="114"/>
      <c r="AJ181" s="114"/>
      <c r="AK181" s="114"/>
      <c r="AL181" s="114"/>
      <c r="AM181" s="114"/>
      <c r="AN181" s="114"/>
      <c r="AO181" s="114"/>
      <c r="AP181" s="114"/>
      <c r="AQ181" s="114"/>
      <c r="AR181" s="114"/>
      <c r="AS181" s="114"/>
      <c r="AT181" s="114"/>
      <c r="AU181" s="114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</row>
    <row r="182" spans="2:82" ht="17.100000000000001" customHeight="1">
      <c r="D182" s="7"/>
      <c r="E182" s="7"/>
      <c r="F182" s="7"/>
      <c r="G182" s="7"/>
      <c r="H182" s="7"/>
      <c r="I182" s="7"/>
      <c r="J182" s="7"/>
      <c r="K182" s="7"/>
      <c r="L182" s="7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</row>
    <row r="183" spans="2:82" ht="17.100000000000001" customHeight="1">
      <c r="D183" s="7"/>
      <c r="E183" s="7"/>
      <c r="F183" s="7"/>
      <c r="G183" s="7"/>
      <c r="H183" s="7"/>
      <c r="I183" s="7"/>
      <c r="J183" s="7"/>
      <c r="K183" s="7"/>
      <c r="L183" s="7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</row>
    <row r="184" spans="2:82" ht="17.100000000000001" customHeight="1">
      <c r="D184" s="7"/>
      <c r="E184" s="7"/>
      <c r="F184" s="7"/>
      <c r="G184" s="7"/>
      <c r="H184" s="7"/>
      <c r="I184" s="7"/>
      <c r="J184" s="7"/>
      <c r="K184" s="7"/>
      <c r="L184" s="7"/>
      <c r="M184" s="12"/>
      <c r="N184" s="12"/>
      <c r="O184" s="12"/>
      <c r="P184" s="22"/>
      <c r="Q184" s="18"/>
      <c r="R184" s="18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</row>
    <row r="185" spans="2:82" ht="17.100000000000001" customHeight="1">
      <c r="D185" s="7"/>
      <c r="E185" s="7"/>
      <c r="F185" s="7"/>
      <c r="G185" s="7"/>
      <c r="H185" s="7"/>
      <c r="I185" s="7"/>
      <c r="J185" s="7"/>
      <c r="K185" s="7"/>
      <c r="L185" s="7"/>
      <c r="M185" s="12"/>
      <c r="N185" s="12"/>
      <c r="O185" s="429"/>
      <c r="P185" s="24"/>
      <c r="Q185" s="20"/>
      <c r="R185" s="20"/>
      <c r="S185" s="18"/>
      <c r="T185" s="18"/>
      <c r="U185" s="18"/>
      <c r="V185" s="18"/>
      <c r="W185" s="18"/>
      <c r="X185" s="18"/>
      <c r="Y185" s="23"/>
      <c r="Z185" s="18"/>
      <c r="AA185" s="19"/>
      <c r="AB185" s="12"/>
      <c r="AC185" s="19"/>
      <c r="AD185" s="18"/>
      <c r="AE185" s="19"/>
      <c r="AF185" s="12"/>
      <c r="AG185" s="19"/>
      <c r="AH185" s="18"/>
      <c r="AI185" s="19"/>
      <c r="AJ185" s="12"/>
      <c r="AK185" s="19"/>
      <c r="AL185" s="18"/>
      <c r="AM185" s="19"/>
      <c r="AN185" s="12"/>
      <c r="AO185" s="19"/>
      <c r="AP185" s="18"/>
      <c r="AQ185" s="19"/>
      <c r="AR185" s="12"/>
      <c r="AS185" s="19"/>
      <c r="AT185" s="18"/>
      <c r="AU185" s="19"/>
      <c r="AV185" s="12"/>
      <c r="AW185" s="19"/>
      <c r="AX185" s="18"/>
      <c r="AY185" s="19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</row>
    <row r="186" spans="2:82" ht="17.100000000000001" customHeight="1">
      <c r="D186" s="7"/>
      <c r="E186" s="7"/>
      <c r="F186" s="7"/>
      <c r="G186" s="7"/>
      <c r="H186" s="7"/>
      <c r="I186" s="7"/>
      <c r="J186" s="7"/>
      <c r="K186" s="7"/>
      <c r="L186" s="7"/>
      <c r="M186" s="12"/>
      <c r="N186" s="12"/>
      <c r="O186" s="430"/>
      <c r="P186" s="24"/>
      <c r="Q186" s="20"/>
      <c r="R186" s="20"/>
      <c r="S186" s="20"/>
      <c r="T186" s="20"/>
      <c r="U186" s="20"/>
      <c r="V186" s="20"/>
      <c r="W186" s="20"/>
      <c r="X186" s="20"/>
      <c r="Y186" s="25"/>
      <c r="Z186" s="20"/>
      <c r="AA186" s="21"/>
      <c r="AB186" s="12"/>
      <c r="AC186" s="21"/>
      <c r="AD186" s="20"/>
      <c r="AE186" s="21"/>
      <c r="AF186" s="12"/>
      <c r="AG186" s="21"/>
      <c r="AH186" s="20"/>
      <c r="AI186" s="21"/>
      <c r="AJ186" s="12"/>
      <c r="AK186" s="21"/>
      <c r="AL186" s="20"/>
      <c r="AM186" s="21"/>
      <c r="AN186" s="12"/>
      <c r="AO186" s="21"/>
      <c r="AP186" s="20"/>
      <c r="AQ186" s="21"/>
      <c r="AR186" s="12"/>
      <c r="AS186" s="21"/>
      <c r="AT186" s="20"/>
      <c r="AU186" s="21"/>
      <c r="AV186" s="12"/>
      <c r="AW186" s="21"/>
      <c r="AX186" s="20"/>
      <c r="AY186" s="21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</row>
    <row r="187" spans="2:82" ht="17.100000000000001" customHeight="1">
      <c r="D187" s="7"/>
      <c r="E187" s="7"/>
      <c r="F187" s="7"/>
      <c r="G187" s="7"/>
      <c r="H187" s="7"/>
      <c r="I187" s="7"/>
      <c r="J187" s="7"/>
      <c r="K187" s="7"/>
      <c r="L187" s="7"/>
      <c r="M187" s="12"/>
      <c r="N187" s="12"/>
      <c r="O187" s="430"/>
      <c r="P187" s="26"/>
      <c r="Q187" s="27"/>
      <c r="R187" s="28"/>
      <c r="S187" s="20"/>
      <c r="T187" s="20"/>
      <c r="U187" s="20"/>
      <c r="V187" s="20"/>
      <c r="W187" s="20"/>
      <c r="X187" s="20"/>
      <c r="Y187" s="25"/>
      <c r="Z187" s="20"/>
      <c r="AA187" s="21"/>
      <c r="AB187" s="12"/>
      <c r="AC187" s="21"/>
      <c r="AD187" s="20"/>
      <c r="AE187" s="21"/>
      <c r="AF187" s="12"/>
      <c r="AG187" s="21"/>
      <c r="AH187" s="20"/>
      <c r="AI187" s="21"/>
      <c r="AJ187" s="12"/>
      <c r="AK187" s="21"/>
      <c r="AL187" s="20"/>
      <c r="AM187" s="21"/>
      <c r="AN187" s="12"/>
      <c r="AO187" s="21"/>
      <c r="AP187" s="20"/>
      <c r="AQ187" s="21"/>
      <c r="AR187" s="12"/>
      <c r="AS187" s="21"/>
      <c r="AT187" s="20"/>
      <c r="AU187" s="21"/>
      <c r="AV187" s="12"/>
      <c r="AW187" s="21"/>
      <c r="AX187" s="20"/>
      <c r="AY187" s="21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</row>
    <row r="188" spans="2:82" ht="17.100000000000001" customHeight="1">
      <c r="D188" s="7"/>
      <c r="E188" s="7"/>
      <c r="F188" s="7"/>
      <c r="G188" s="7"/>
      <c r="H188" s="7"/>
      <c r="I188" s="7"/>
      <c r="J188" s="7"/>
      <c r="K188" s="7"/>
      <c r="L188" s="7"/>
      <c r="M188" s="12"/>
      <c r="N188" s="12"/>
      <c r="O188" s="431"/>
      <c r="P188" s="12"/>
      <c r="Q188" s="12"/>
      <c r="R188" s="12"/>
      <c r="S188" s="29"/>
      <c r="T188" s="28"/>
      <c r="U188" s="29"/>
      <c r="V188" s="28"/>
      <c r="W188" s="29"/>
      <c r="X188" s="28"/>
      <c r="Y188" s="29"/>
      <c r="Z188" s="28"/>
      <c r="AA188" s="29"/>
      <c r="AB188" s="28"/>
      <c r="AC188" s="29"/>
      <c r="AD188" s="28"/>
      <c r="AE188" s="29"/>
      <c r="AF188" s="28"/>
      <c r="AG188" s="29"/>
      <c r="AH188" s="28"/>
      <c r="AI188" s="29"/>
      <c r="AJ188" s="28"/>
      <c r="AK188" s="29"/>
      <c r="AL188" s="28"/>
      <c r="AM188" s="29"/>
      <c r="AN188" s="28"/>
      <c r="AO188" s="29"/>
      <c r="AP188" s="28"/>
      <c r="AQ188" s="29"/>
      <c r="AR188" s="28"/>
      <c r="AS188" s="29"/>
      <c r="AT188" s="28"/>
      <c r="AU188" s="29"/>
      <c r="AV188" s="28"/>
      <c r="AW188" s="29"/>
      <c r="AX188" s="28"/>
      <c r="AY188" s="29"/>
      <c r="AZ188" s="30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</row>
    <row r="189" spans="2:82" ht="17.100000000000001" customHeight="1"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</row>
    <row r="190" spans="2:82" ht="17.100000000000001" customHeight="1">
      <c r="B190" s="16" t="s">
        <v>229</v>
      </c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</row>
    <row r="191" spans="2:82" ht="17.100000000000001" customHeight="1"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</row>
    <row r="192" spans="2:82" ht="17.100000000000001" customHeight="1">
      <c r="E192" s="7"/>
      <c r="F192" s="7"/>
      <c r="G192" s="7"/>
      <c r="H192" s="7"/>
      <c r="I192" s="7"/>
      <c r="J192" s="7"/>
      <c r="K192" s="7"/>
      <c r="L192" s="7"/>
      <c r="M192" s="12"/>
      <c r="N192" s="12"/>
      <c r="O192" s="12"/>
      <c r="P192" s="79"/>
      <c r="Q192" s="80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</row>
    <row r="193" spans="5:82" ht="17.100000000000001" customHeight="1">
      <c r="E193" s="7"/>
      <c r="F193" s="7"/>
      <c r="G193" s="7"/>
      <c r="H193" s="7"/>
      <c r="I193" s="7"/>
      <c r="J193" s="7"/>
      <c r="K193" s="7"/>
      <c r="L193" s="7"/>
      <c r="M193" s="12"/>
      <c r="N193" s="78"/>
      <c r="O193" s="79"/>
      <c r="P193" s="83"/>
      <c r="Q193" s="84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</row>
    <row r="194" spans="5:82" ht="17.100000000000001" customHeight="1">
      <c r="E194" s="7"/>
      <c r="F194" s="7"/>
      <c r="G194" s="7"/>
      <c r="H194" s="7"/>
      <c r="I194" s="7"/>
      <c r="J194" s="7"/>
      <c r="K194" s="7"/>
      <c r="L194" s="7"/>
      <c r="M194" s="12"/>
      <c r="N194" s="82"/>
      <c r="O194" s="83"/>
      <c r="P194" s="83"/>
      <c r="Q194" s="84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</row>
    <row r="195" spans="5:82" ht="17.100000000000001" customHeight="1"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</row>
    <row r="196" spans="5:82" ht="17.100000000000001" customHeight="1"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 t="s">
        <v>60</v>
      </c>
      <c r="P196" s="7"/>
      <c r="Q196" s="7"/>
      <c r="R196" s="7"/>
      <c r="S196" s="12"/>
      <c r="T196" s="12"/>
      <c r="U196" s="12"/>
      <c r="V196" s="12"/>
      <c r="W196" s="12"/>
      <c r="X196" s="12"/>
      <c r="Y196" s="12"/>
      <c r="Z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</row>
    <row r="197" spans="5:82" ht="17.100000000000001" customHeight="1"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12"/>
      <c r="S197" s="12"/>
      <c r="T197" s="12"/>
      <c r="U197" s="12"/>
      <c r="V197" s="12"/>
      <c r="W197" s="12"/>
      <c r="X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</row>
    <row r="198" spans="5:82" ht="17.100000000000001" customHeight="1">
      <c r="E198" s="7"/>
      <c r="F198" s="7"/>
      <c r="G198" s="7"/>
      <c r="H198" s="7"/>
      <c r="I198" s="7"/>
      <c r="J198" s="7"/>
      <c r="K198" s="7"/>
      <c r="L198" s="199"/>
      <c r="M198" s="200"/>
      <c r="N198" s="7"/>
      <c r="O198" s="7" t="s">
        <v>25</v>
      </c>
      <c r="P198" s="7" t="s">
        <v>26</v>
      </c>
      <c r="Q198" s="192"/>
      <c r="R198" s="192"/>
      <c r="S198" s="192"/>
      <c r="T198" s="106"/>
      <c r="U198" s="106"/>
      <c r="V198" s="106"/>
      <c r="W198" s="106"/>
      <c r="X198" s="93"/>
      <c r="Y198" s="93"/>
      <c r="Z198" s="93"/>
      <c r="AA198" s="93"/>
      <c r="AB198" s="93"/>
      <c r="AC198" s="114"/>
      <c r="AD198" s="114"/>
      <c r="AE198" s="114"/>
      <c r="AF198" s="114"/>
      <c r="AG198" s="114"/>
      <c r="AH198" s="114"/>
      <c r="AI198" s="114"/>
      <c r="AJ198" s="114"/>
      <c r="AK198" s="114"/>
      <c r="AL198" s="114"/>
      <c r="AM198" s="114"/>
      <c r="AN198" s="114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</row>
    <row r="199" spans="5:82" ht="15" customHeight="1">
      <c r="E199" s="7"/>
      <c r="F199" s="7"/>
      <c r="G199" s="7"/>
      <c r="H199" s="7"/>
      <c r="I199" s="7"/>
      <c r="J199" s="7"/>
      <c r="K199" s="7"/>
      <c r="L199" s="7"/>
      <c r="M199" s="7"/>
      <c r="N199" s="230" t="s">
        <v>301</v>
      </c>
      <c r="O199" s="231">
        <v>0.04</v>
      </c>
      <c r="P199" s="231">
        <v>0.96</v>
      </c>
      <c r="Q199" s="196"/>
      <c r="R199" s="196"/>
      <c r="S199" s="196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122"/>
      <c r="AJ199" s="122"/>
      <c r="AK199" s="122"/>
      <c r="AL199" s="122"/>
      <c r="AM199" s="122"/>
      <c r="AN199" s="122"/>
      <c r="AO199" s="122"/>
      <c r="AP199" s="123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</row>
    <row r="200" spans="5:82" ht="17.100000000000001" customHeight="1">
      <c r="E200" s="7"/>
      <c r="F200" s="7"/>
      <c r="G200" s="7"/>
      <c r="H200" s="7"/>
      <c r="I200" s="7"/>
      <c r="J200" s="7"/>
      <c r="K200" s="7"/>
      <c r="L200" s="7"/>
      <c r="M200" s="7"/>
      <c r="N200" s="230" t="s">
        <v>308</v>
      </c>
      <c r="O200" s="231">
        <v>0.14285714285714288</v>
      </c>
      <c r="P200" s="231">
        <v>0.8571428571428571</v>
      </c>
      <c r="Q200" s="191"/>
      <c r="R200" s="191"/>
      <c r="S200" s="191"/>
      <c r="T200" s="38"/>
      <c r="U200" s="38"/>
      <c r="V200" s="38"/>
      <c r="W200" s="38"/>
      <c r="X200" s="38"/>
      <c r="Y200" s="38"/>
      <c r="Z200" s="38"/>
      <c r="AA200" s="38"/>
      <c r="AB200" s="38"/>
      <c r="AC200" s="38" t="s">
        <v>111</v>
      </c>
      <c r="AD200" s="38" t="s">
        <v>112</v>
      </c>
      <c r="AE200" s="125" t="s">
        <v>113</v>
      </c>
      <c r="AF200" s="125" t="s">
        <v>114</v>
      </c>
      <c r="AG200" s="125" t="s">
        <v>115</v>
      </c>
      <c r="AH200" s="125" t="s">
        <v>116</v>
      </c>
      <c r="AI200" s="125" t="s">
        <v>117</v>
      </c>
      <c r="AJ200" s="125" t="s">
        <v>118</v>
      </c>
      <c r="AK200" s="125" t="s">
        <v>119</v>
      </c>
      <c r="AL200" s="125" t="s">
        <v>120</v>
      </c>
      <c r="AM200" s="125" t="s">
        <v>121</v>
      </c>
      <c r="AN200" s="125" t="s">
        <v>122</v>
      </c>
      <c r="AO200" s="125" t="s">
        <v>123</v>
      </c>
      <c r="AP200" s="126" t="s">
        <v>124</v>
      </c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</row>
    <row r="201" spans="5:82" ht="17.100000000000001" customHeight="1">
      <c r="M201" s="7"/>
      <c r="N201" s="12"/>
      <c r="O201" s="195"/>
      <c r="P201" s="22"/>
      <c r="Q201" s="36"/>
      <c r="R201" s="19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 t="s">
        <v>4</v>
      </c>
      <c r="AF201" s="34" t="s">
        <v>4</v>
      </c>
      <c r="AG201" s="34" t="s">
        <v>4</v>
      </c>
      <c r="AH201" s="34" t="s">
        <v>4</v>
      </c>
      <c r="AI201" s="34" t="s">
        <v>4</v>
      </c>
      <c r="AJ201" s="34" t="s">
        <v>4</v>
      </c>
      <c r="AK201" s="34" t="s">
        <v>4</v>
      </c>
      <c r="AL201" s="34" t="s">
        <v>4</v>
      </c>
      <c r="AM201" s="34" t="s">
        <v>4</v>
      </c>
      <c r="AN201" s="34" t="s">
        <v>4</v>
      </c>
      <c r="AO201" s="34" t="s">
        <v>4</v>
      </c>
      <c r="AP201" s="34" t="s">
        <v>4</v>
      </c>
      <c r="AQ201" s="34" t="s">
        <v>4</v>
      </c>
      <c r="AR201" s="35" t="s">
        <v>4</v>
      </c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</row>
    <row r="202" spans="5:82" ht="17.100000000000001" customHeight="1">
      <c r="M202" s="7"/>
      <c r="N202" s="12"/>
      <c r="O202" s="429"/>
      <c r="P202" s="24"/>
      <c r="Q202" s="37"/>
      <c r="R202" s="21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>
        <v>0</v>
      </c>
      <c r="AF202" s="19">
        <v>1</v>
      </c>
      <c r="AG202" s="19">
        <v>0</v>
      </c>
      <c r="AH202" s="19">
        <v>0</v>
      </c>
      <c r="AI202" s="19">
        <v>0</v>
      </c>
      <c r="AJ202" s="19">
        <v>0</v>
      </c>
      <c r="AK202" s="19">
        <v>1</v>
      </c>
      <c r="AL202" s="19">
        <v>1</v>
      </c>
      <c r="AM202" s="19">
        <v>1</v>
      </c>
      <c r="AN202" s="19">
        <v>6</v>
      </c>
      <c r="AO202" s="19">
        <v>3</v>
      </c>
      <c r="AP202" s="19">
        <v>0</v>
      </c>
      <c r="AQ202" s="19">
        <v>0</v>
      </c>
      <c r="AR202" s="39">
        <v>0</v>
      </c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</row>
    <row r="203" spans="5:82" ht="17.100000000000001" customHeight="1">
      <c r="M203" s="7"/>
      <c r="N203" s="12"/>
      <c r="O203" s="430"/>
      <c r="P203" s="24"/>
      <c r="Q203" s="37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>
        <v>0</v>
      </c>
      <c r="AF203" s="21">
        <v>0</v>
      </c>
      <c r="AG203" s="21">
        <v>0</v>
      </c>
      <c r="AH203" s="21">
        <v>0</v>
      </c>
      <c r="AI203" s="21">
        <v>0</v>
      </c>
      <c r="AJ203" s="21">
        <v>0</v>
      </c>
      <c r="AK203" s="21">
        <v>1</v>
      </c>
      <c r="AL203" s="21">
        <v>0</v>
      </c>
      <c r="AM203" s="21">
        <v>0</v>
      </c>
      <c r="AN203" s="21">
        <v>2</v>
      </c>
      <c r="AO203" s="21">
        <v>0</v>
      </c>
      <c r="AP203" s="21">
        <v>0</v>
      </c>
      <c r="AQ203" s="21">
        <v>0</v>
      </c>
      <c r="AR203" s="40">
        <v>0</v>
      </c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</row>
    <row r="204" spans="5:82" ht="17.100000000000001" customHeight="1">
      <c r="M204" s="7"/>
      <c r="N204" s="12"/>
      <c r="O204" s="430"/>
      <c r="P204" s="26"/>
      <c r="Q204" s="27"/>
      <c r="R204" s="29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>
        <v>0</v>
      </c>
      <c r="AF204" s="21">
        <v>0</v>
      </c>
      <c r="AG204" s="21">
        <v>0</v>
      </c>
      <c r="AH204" s="21">
        <v>1</v>
      </c>
      <c r="AI204" s="21">
        <v>6</v>
      </c>
      <c r="AJ204" s="21">
        <v>1</v>
      </c>
      <c r="AK204" s="21">
        <v>3</v>
      </c>
      <c r="AL204" s="21">
        <v>2</v>
      </c>
      <c r="AM204" s="21">
        <v>0</v>
      </c>
      <c r="AN204" s="21">
        <v>22</v>
      </c>
      <c r="AO204" s="21">
        <v>1</v>
      </c>
      <c r="AP204" s="21">
        <v>0</v>
      </c>
      <c r="AQ204" s="21">
        <v>0</v>
      </c>
      <c r="AR204" s="40">
        <v>1</v>
      </c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</row>
    <row r="205" spans="5:82" ht="17.100000000000001" customHeight="1">
      <c r="M205" s="7"/>
      <c r="N205" s="12"/>
      <c r="O205" s="431"/>
      <c r="P205" s="12"/>
      <c r="Q205" s="12"/>
      <c r="R205" s="12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>
        <v>0</v>
      </c>
      <c r="AF205" s="29">
        <v>1</v>
      </c>
      <c r="AG205" s="29">
        <v>0</v>
      </c>
      <c r="AH205" s="29">
        <v>1</v>
      </c>
      <c r="AI205" s="29">
        <v>6</v>
      </c>
      <c r="AJ205" s="29">
        <v>1</v>
      </c>
      <c r="AK205" s="29">
        <v>5</v>
      </c>
      <c r="AL205" s="29">
        <v>3</v>
      </c>
      <c r="AM205" s="29">
        <v>1</v>
      </c>
      <c r="AN205" s="29">
        <v>30</v>
      </c>
      <c r="AO205" s="29">
        <v>4</v>
      </c>
      <c r="AP205" s="29">
        <v>0</v>
      </c>
      <c r="AQ205" s="29">
        <v>0</v>
      </c>
      <c r="AR205" s="41">
        <v>1</v>
      </c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</row>
    <row r="206" spans="5:82" ht="17.100000000000001" customHeight="1">
      <c r="M206" s="7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</row>
    <row r="207" spans="5:82" ht="17.100000000000001" customHeight="1">
      <c r="M207" s="7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</row>
    <row r="208" spans="5:82" ht="17.100000000000001" customHeight="1">
      <c r="M208" s="7"/>
      <c r="N208" s="12"/>
      <c r="O208" s="31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</row>
    <row r="209" spans="2:82" ht="17.100000000000001" customHeight="1">
      <c r="M209" s="7"/>
      <c r="N209" s="12"/>
      <c r="O209" s="12"/>
      <c r="P209" s="114"/>
      <c r="Q209" s="114"/>
      <c r="R209" s="114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</row>
    <row r="210" spans="2:82" ht="17.100000000000001" customHeight="1">
      <c r="B210" s="16" t="s">
        <v>61</v>
      </c>
      <c r="M210" s="7"/>
      <c r="N210" s="12"/>
      <c r="O210" s="114"/>
      <c r="P210" s="12"/>
      <c r="Q210" s="12"/>
      <c r="R210" s="12"/>
      <c r="S210" s="114"/>
      <c r="T210" s="114"/>
      <c r="U210" s="114"/>
      <c r="V210" s="114"/>
      <c r="W210" s="114"/>
      <c r="X210" s="114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</row>
    <row r="211" spans="2:82" ht="17.100000000000001" customHeight="1">
      <c r="B211" s="110" t="s">
        <v>267</v>
      </c>
      <c r="M211" s="7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</row>
    <row r="212" spans="2:82" ht="17.100000000000001" customHeight="1">
      <c r="M212" s="7"/>
      <c r="N212" s="12"/>
      <c r="O212" s="12"/>
      <c r="P212" s="22"/>
      <c r="Q212" s="42"/>
      <c r="R212" s="43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</row>
    <row r="213" spans="2:82" ht="17.100000000000001" customHeight="1"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R213" s="46"/>
      <c r="S213" s="43"/>
      <c r="T213" s="43"/>
      <c r="U213" s="12"/>
      <c r="V213" s="43"/>
      <c r="W213" s="12"/>
      <c r="X213" s="44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</row>
    <row r="214" spans="2:82" ht="17.100000000000001" customHeight="1"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46"/>
      <c r="Q214" s="46"/>
      <c r="R214" s="46"/>
      <c r="S214" s="12"/>
      <c r="T214" s="46"/>
      <c r="U214" s="12"/>
      <c r="V214" s="47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</row>
    <row r="215" spans="2:82" ht="17.100000000000001" customHeight="1"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49"/>
      <c r="P215" s="46"/>
      <c r="Q215" s="46"/>
      <c r="R215" s="12"/>
      <c r="S215" s="46"/>
      <c r="T215" s="12"/>
      <c r="U215" s="47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</row>
    <row r="216" spans="2:82" ht="17.100000000000001" customHeight="1">
      <c r="E216" s="7"/>
      <c r="F216" s="7"/>
      <c r="G216" s="7"/>
      <c r="H216" s="7"/>
      <c r="I216" s="7"/>
      <c r="J216" s="7"/>
      <c r="K216" s="199"/>
      <c r="L216" s="200"/>
      <c r="M216" s="200"/>
      <c r="N216" s="200"/>
      <c r="O216" s="7"/>
      <c r="P216" s="7" t="s">
        <v>62</v>
      </c>
      <c r="Q216" s="7"/>
      <c r="R216" s="7"/>
      <c r="S216" s="7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</row>
    <row r="217" spans="2:82" ht="17.100000000000001" customHeight="1">
      <c r="E217" s="7"/>
      <c r="F217" s="7"/>
      <c r="G217" s="7"/>
      <c r="H217" s="7"/>
      <c r="I217" s="7"/>
      <c r="J217" s="7"/>
      <c r="K217" s="7"/>
      <c r="L217" s="7"/>
      <c r="M217" s="7"/>
      <c r="N217" s="12"/>
      <c r="O217" s="7"/>
      <c r="P217" s="7"/>
      <c r="Q217" s="7"/>
      <c r="R217" s="7"/>
      <c r="S217" s="7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</row>
    <row r="218" spans="2:82" ht="17.100000000000001" customHeight="1">
      <c r="E218" s="7"/>
      <c r="F218" s="7"/>
      <c r="G218" s="7"/>
      <c r="H218" s="7"/>
      <c r="I218" s="7"/>
      <c r="J218" s="7"/>
      <c r="K218" s="7"/>
      <c r="L218" s="7"/>
      <c r="M218" s="7"/>
      <c r="N218" s="12"/>
      <c r="O218" s="7"/>
      <c r="P218" s="7" t="s">
        <v>63</v>
      </c>
      <c r="Q218" s="7" t="s">
        <v>64</v>
      </c>
      <c r="R218" s="7" t="s">
        <v>32</v>
      </c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</row>
    <row r="219" spans="2:82" ht="17.100000000000001" customHeight="1">
      <c r="E219" s="7"/>
      <c r="F219" s="7"/>
      <c r="G219" s="7"/>
      <c r="H219" s="7"/>
      <c r="I219" s="7"/>
      <c r="J219" s="7"/>
      <c r="K219" s="7"/>
      <c r="L219" s="7"/>
      <c r="M219" s="7"/>
      <c r="N219" s="12"/>
      <c r="O219" s="199" t="s">
        <v>301</v>
      </c>
      <c r="P219" s="200">
        <v>0</v>
      </c>
      <c r="Q219" s="200">
        <v>0.75</v>
      </c>
      <c r="R219" s="200">
        <v>0.25</v>
      </c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</row>
    <row r="220" spans="2:82" ht="17.100000000000001" customHeight="1">
      <c r="M220" s="7"/>
      <c r="N220" s="12"/>
      <c r="O220" s="3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</row>
    <row r="221" spans="2:82" ht="17.100000000000001" customHeight="1">
      <c r="M221" s="7"/>
      <c r="N221" s="12"/>
      <c r="O221" s="12"/>
      <c r="P221" s="192"/>
      <c r="Q221" s="192"/>
      <c r="R221" s="19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</row>
    <row r="222" spans="2:82" ht="17.100000000000001" customHeight="1">
      <c r="M222" s="7"/>
      <c r="N222" s="12"/>
      <c r="O222" s="114"/>
      <c r="P222" s="12"/>
      <c r="Q222" s="12"/>
      <c r="R222" s="12"/>
      <c r="S222" s="114"/>
      <c r="T222" s="114"/>
      <c r="U222" s="114"/>
      <c r="V222" s="114"/>
      <c r="W222" s="114"/>
      <c r="X222" s="114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</row>
    <row r="223" spans="2:82" ht="17.100000000000001" customHeight="1">
      <c r="M223" s="7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</row>
    <row r="224" spans="2:82" ht="17.100000000000001" customHeight="1">
      <c r="M224" s="7"/>
      <c r="N224" s="12"/>
      <c r="O224" s="12"/>
      <c r="P224" s="22"/>
      <c r="Q224" s="42"/>
      <c r="R224" s="43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</row>
    <row r="225" spans="2:82" ht="17.100000000000001" customHeight="1">
      <c r="M225" s="7"/>
      <c r="N225" s="12"/>
      <c r="O225" s="429"/>
      <c r="P225" s="24"/>
      <c r="Q225" s="45"/>
      <c r="R225" s="46"/>
      <c r="S225" s="43"/>
      <c r="T225" s="43"/>
      <c r="U225" s="12"/>
      <c r="V225" s="43"/>
      <c r="W225" s="12"/>
      <c r="X225" s="51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</row>
    <row r="226" spans="2:82" ht="17.100000000000001" customHeight="1">
      <c r="M226" s="7"/>
      <c r="N226" s="12"/>
      <c r="O226" s="430"/>
      <c r="P226" s="24"/>
      <c r="Q226" s="45"/>
      <c r="R226" s="46"/>
      <c r="S226" s="46"/>
      <c r="T226" s="46"/>
      <c r="U226" s="12"/>
      <c r="V226" s="52"/>
      <c r="W226" s="12"/>
      <c r="X226" s="47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</row>
    <row r="227" spans="2:82" ht="17.100000000000001" customHeight="1">
      <c r="M227" s="7"/>
      <c r="N227" s="12"/>
      <c r="O227" s="430"/>
      <c r="P227" s="26"/>
      <c r="Q227" s="48"/>
      <c r="R227" s="49"/>
      <c r="S227" s="46"/>
      <c r="T227" s="46"/>
      <c r="U227" s="12"/>
      <c r="V227" s="46"/>
      <c r="W227" s="12"/>
      <c r="X227" s="47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</row>
    <row r="228" spans="2:82" ht="17.100000000000001" customHeight="1">
      <c r="M228" s="7"/>
      <c r="N228" s="12"/>
      <c r="O228" s="431"/>
      <c r="P228" s="12"/>
      <c r="Q228" s="12"/>
      <c r="R228" s="12"/>
      <c r="S228" s="49"/>
      <c r="T228" s="49"/>
      <c r="U228" s="49"/>
      <c r="V228" s="49"/>
      <c r="W228" s="49"/>
      <c r="X228" s="50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</row>
    <row r="229" spans="2:82" ht="17.100000000000001" customHeight="1">
      <c r="M229" s="7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</row>
    <row r="230" spans="2:82" ht="17.100000000000001" customHeight="1">
      <c r="M230" s="7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</row>
    <row r="231" spans="2:82" ht="17.100000000000001" customHeight="1">
      <c r="B231" s="16" t="s">
        <v>230</v>
      </c>
      <c r="M231" s="7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</row>
    <row r="232" spans="2:82" ht="17.100000000000001" customHeight="1">
      <c r="M232" s="7"/>
      <c r="N232" s="12"/>
      <c r="O232" s="31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</row>
    <row r="233" spans="2:82" ht="17.100000000000001" customHeight="1">
      <c r="M233" s="7"/>
      <c r="N233" s="12"/>
      <c r="O233" s="31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</row>
    <row r="234" spans="2:82" ht="17.100000000000001" customHeight="1">
      <c r="L234" s="7"/>
      <c r="M234" s="7"/>
      <c r="N234" s="12"/>
      <c r="O234" s="12"/>
      <c r="P234" s="192"/>
      <c r="Q234" s="192"/>
      <c r="R234" s="185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</row>
    <row r="235" spans="2:82" ht="17.100000000000001" customHeight="1"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</row>
    <row r="236" spans="2:82" ht="17.100000000000001" customHeight="1">
      <c r="L236" s="7"/>
      <c r="M236" s="7"/>
      <c r="N236" s="7"/>
      <c r="O236" s="7"/>
      <c r="P236" s="7" t="s">
        <v>65</v>
      </c>
      <c r="Q236" s="7"/>
      <c r="T236" s="7"/>
      <c r="U236" s="7"/>
      <c r="V236" s="7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</row>
    <row r="237" spans="2:82" ht="17.100000000000001" customHeight="1">
      <c r="J237" s="109" t="s">
        <v>65</v>
      </c>
      <c r="L237" s="7"/>
      <c r="M237" s="7"/>
      <c r="N237" s="7"/>
      <c r="O237" s="7"/>
      <c r="P237" s="7"/>
      <c r="Q237" s="7"/>
      <c r="S237" s="7"/>
      <c r="T237" s="7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</row>
    <row r="238" spans="2:82" ht="17.100000000000001" customHeight="1">
      <c r="H238" s="12"/>
      <c r="I238" s="12"/>
      <c r="J238" s="12"/>
      <c r="K238" s="12"/>
      <c r="L238" s="199"/>
      <c r="M238" s="200"/>
      <c r="N238" s="200"/>
      <c r="O238" s="7"/>
      <c r="P238" s="7" t="s">
        <v>67</v>
      </c>
      <c r="Q238" s="7" t="s">
        <v>68</v>
      </c>
      <c r="R238" s="200"/>
      <c r="S238" s="200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</row>
    <row r="239" spans="2:82" ht="17.100000000000001" customHeight="1">
      <c r="H239" s="12"/>
      <c r="I239" s="12"/>
      <c r="J239" s="12" t="s">
        <v>67</v>
      </c>
      <c r="K239" s="12"/>
      <c r="L239" s="12"/>
      <c r="M239" s="7"/>
      <c r="N239" s="24"/>
      <c r="O239" s="199" t="s">
        <v>301</v>
      </c>
      <c r="P239" s="200">
        <v>5.8823529411764712E-2</v>
      </c>
      <c r="Q239" s="200">
        <v>0.94117647058823539</v>
      </c>
      <c r="R239" s="46"/>
      <c r="S239" s="12"/>
      <c r="T239" s="52"/>
      <c r="U239" s="12"/>
      <c r="V239" s="47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</row>
    <row r="240" spans="2:82" ht="17.100000000000001" customHeight="1">
      <c r="H240" s="12"/>
      <c r="I240" s="78" t="s">
        <v>6</v>
      </c>
      <c r="J240" s="79">
        <v>0.53846153846153844</v>
      </c>
      <c r="K240" s="79"/>
      <c r="L240" s="12"/>
      <c r="M240" s="182"/>
      <c r="N240" s="24"/>
      <c r="O240" s="199" t="s">
        <v>308</v>
      </c>
      <c r="P240" s="200">
        <v>0</v>
      </c>
      <c r="Q240" s="200">
        <v>1</v>
      </c>
      <c r="R240" s="46"/>
      <c r="S240" s="12"/>
      <c r="T240" s="46"/>
      <c r="U240" s="12"/>
      <c r="V240" s="53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</row>
    <row r="241" spans="2:82" ht="17.100000000000001" customHeight="1">
      <c r="H241" s="12"/>
      <c r="I241" s="82" t="s">
        <v>7</v>
      </c>
      <c r="J241" s="83">
        <v>0.33333333333333337</v>
      </c>
      <c r="K241" s="83"/>
      <c r="L241" s="12"/>
      <c r="M241" s="183"/>
      <c r="N241" s="26"/>
      <c r="O241" s="48"/>
      <c r="P241" s="12"/>
      <c r="Q241" s="12"/>
      <c r="R241" s="12"/>
      <c r="S241" s="49"/>
      <c r="T241" s="49"/>
      <c r="U241" s="49"/>
      <c r="V241" s="49"/>
      <c r="W241" s="49"/>
      <c r="X241" s="54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</row>
    <row r="242" spans="2:82" ht="17.100000000000001" customHeight="1">
      <c r="H242" s="12"/>
      <c r="I242" s="82" t="s">
        <v>8</v>
      </c>
      <c r="J242" s="83">
        <v>0.375</v>
      </c>
      <c r="K242" s="83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</row>
    <row r="243" spans="2:82" ht="17.100000000000001" customHeight="1">
      <c r="M243" s="7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</row>
    <row r="244" spans="2:82" ht="17.100000000000001" customHeight="1">
      <c r="M244" s="7"/>
      <c r="N244" s="12"/>
      <c r="O244" s="31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</row>
    <row r="245" spans="2:82" ht="17.100000000000001" customHeight="1">
      <c r="M245" s="7"/>
      <c r="N245" s="12"/>
      <c r="O245" s="12"/>
      <c r="P245" s="114"/>
      <c r="Q245" s="114"/>
      <c r="R245" s="114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</row>
    <row r="246" spans="2:82" ht="17.100000000000001" customHeight="1">
      <c r="M246" s="7"/>
      <c r="N246" s="12"/>
      <c r="O246" s="114"/>
      <c r="P246" s="12"/>
      <c r="Q246" s="12"/>
      <c r="R246" s="12"/>
      <c r="S246" s="114"/>
      <c r="T246" s="114"/>
      <c r="U246" s="114"/>
      <c r="V246" s="114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</row>
    <row r="247" spans="2:82" ht="17.100000000000001" customHeight="1">
      <c r="M247" s="7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</row>
    <row r="248" spans="2:82" ht="17.100000000000001" customHeight="1">
      <c r="M248" s="7"/>
      <c r="N248" s="12"/>
      <c r="O248" s="12"/>
      <c r="P248" s="22"/>
      <c r="Q248" s="42"/>
      <c r="R248" s="43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</row>
    <row r="249" spans="2:82" ht="17.100000000000001" customHeight="1">
      <c r="M249" s="7"/>
      <c r="N249" s="12"/>
      <c r="O249" s="429"/>
      <c r="P249" s="24"/>
      <c r="Q249" s="45"/>
      <c r="R249" s="46"/>
      <c r="S249" s="19"/>
      <c r="T249" s="12"/>
      <c r="U249" s="43"/>
      <c r="V249" s="39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</row>
    <row r="250" spans="2:82" ht="17.100000000000001" customHeight="1">
      <c r="M250" s="7"/>
      <c r="N250" s="12"/>
      <c r="O250" s="430"/>
      <c r="P250" s="24"/>
      <c r="Q250" s="45"/>
      <c r="R250" s="46"/>
      <c r="S250" s="21"/>
      <c r="T250" s="12"/>
      <c r="U250" s="46"/>
      <c r="V250" s="40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</row>
    <row r="251" spans="2:82" ht="17.100000000000001" customHeight="1">
      <c r="B251" s="16" t="s">
        <v>231</v>
      </c>
      <c r="M251" s="7"/>
      <c r="N251" s="12"/>
      <c r="O251" s="430"/>
      <c r="P251" s="26"/>
      <c r="Q251" s="48"/>
      <c r="R251" s="49"/>
      <c r="S251" s="21"/>
      <c r="T251" s="12"/>
      <c r="U251" s="46"/>
      <c r="V251" s="40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</row>
    <row r="252" spans="2:82" ht="17.100000000000001" customHeight="1">
      <c r="M252" s="7"/>
      <c r="N252" s="12"/>
      <c r="O252" s="431"/>
      <c r="P252" s="12"/>
      <c r="Q252" s="12"/>
      <c r="R252" s="12"/>
      <c r="S252" s="29"/>
      <c r="T252" s="49"/>
      <c r="U252" s="49"/>
      <c r="V252" s="41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</row>
    <row r="253" spans="2:82" ht="17.100000000000001" customHeight="1">
      <c r="M253" s="7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</row>
    <row r="254" spans="2:82" ht="17.100000000000001" customHeight="1">
      <c r="M254" s="7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</row>
    <row r="255" spans="2:82" ht="17.100000000000001" customHeight="1">
      <c r="M255" s="7"/>
      <c r="N255" s="7"/>
      <c r="O255" s="7"/>
      <c r="P255" s="7" t="s">
        <v>66</v>
      </c>
      <c r="Q255" s="7"/>
      <c r="R255" s="7"/>
      <c r="S255" s="7"/>
      <c r="T255" s="7"/>
      <c r="U255" s="7"/>
      <c r="V255" s="7"/>
      <c r="W255" s="7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</row>
    <row r="256" spans="2:82" ht="17.100000000000001" customHeight="1"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</row>
    <row r="257" spans="2:82" ht="17.100000000000001" customHeight="1">
      <c r="M257" s="7"/>
      <c r="N257" s="7"/>
      <c r="O257" s="7"/>
      <c r="P257" s="7" t="s">
        <v>69</v>
      </c>
      <c r="Q257" s="7" t="s">
        <v>70</v>
      </c>
      <c r="R257" s="7" t="s">
        <v>71</v>
      </c>
      <c r="S257" s="7" t="s">
        <v>72</v>
      </c>
      <c r="T257" s="7" t="s">
        <v>73</v>
      </c>
      <c r="U257" s="7" t="s">
        <v>74</v>
      </c>
      <c r="V257" s="7" t="s">
        <v>75</v>
      </c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</row>
    <row r="258" spans="2:82" ht="17.100000000000001" customHeight="1">
      <c r="M258" s="7"/>
      <c r="N258" s="199"/>
      <c r="O258" s="199" t="s">
        <v>301</v>
      </c>
      <c r="P258" s="200">
        <v>0.92156862745098034</v>
      </c>
      <c r="Q258" s="200">
        <v>1.9607843137254902E-2</v>
      </c>
      <c r="R258" s="200">
        <v>1.9607843137254902E-2</v>
      </c>
      <c r="S258" s="200">
        <v>0</v>
      </c>
      <c r="T258" s="200">
        <v>1.9607843137254902E-2</v>
      </c>
      <c r="U258" s="200">
        <v>1.9607843137254902E-2</v>
      </c>
      <c r="V258" s="200">
        <v>0</v>
      </c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</row>
    <row r="259" spans="2:82" ht="17.100000000000001" customHeight="1">
      <c r="M259" s="7"/>
      <c r="N259" s="12"/>
      <c r="O259" s="199" t="s">
        <v>308</v>
      </c>
      <c r="P259" s="200">
        <v>0.8571428571428571</v>
      </c>
      <c r="Q259" s="200">
        <v>0</v>
      </c>
      <c r="R259" s="200">
        <v>0</v>
      </c>
      <c r="S259" s="200">
        <v>0</v>
      </c>
      <c r="T259" s="200">
        <v>0</v>
      </c>
      <c r="U259" s="200">
        <v>0.14285714285714288</v>
      </c>
      <c r="V259" s="200">
        <v>0</v>
      </c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</row>
    <row r="260" spans="2:82" ht="17.100000000000001" customHeight="1">
      <c r="M260" s="7"/>
      <c r="N260" s="12"/>
      <c r="O260" s="429"/>
      <c r="P260" s="24"/>
      <c r="Q260" s="45"/>
      <c r="R260" s="46"/>
      <c r="S260" s="43"/>
      <c r="T260" s="12"/>
      <c r="U260" s="43"/>
      <c r="V260" s="19"/>
      <c r="W260" s="12"/>
      <c r="X260" s="43"/>
      <c r="Y260" s="39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</row>
    <row r="261" spans="2:82" ht="17.100000000000001" customHeight="1">
      <c r="M261" s="7"/>
      <c r="N261" s="12"/>
      <c r="O261" s="430"/>
      <c r="P261" s="24"/>
      <c r="Q261" s="45"/>
      <c r="R261" s="46"/>
      <c r="S261" s="46"/>
      <c r="T261" s="12"/>
      <c r="U261" s="46"/>
      <c r="V261" s="21"/>
      <c r="W261" s="12"/>
      <c r="X261" s="46"/>
      <c r="Y261" s="40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</row>
    <row r="262" spans="2:82" ht="17.100000000000001" customHeight="1">
      <c r="M262" s="7"/>
      <c r="N262" s="12"/>
      <c r="O262" s="430"/>
      <c r="P262" s="26"/>
      <c r="Q262" s="48"/>
      <c r="R262" s="49"/>
      <c r="S262" s="46"/>
      <c r="T262" s="12"/>
      <c r="U262" s="46"/>
      <c r="V262" s="21"/>
      <c r="W262" s="12"/>
      <c r="X262" s="46"/>
      <c r="Y262" s="40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</row>
    <row r="263" spans="2:82" ht="17.100000000000001" customHeight="1">
      <c r="M263" s="7"/>
      <c r="N263" s="12"/>
      <c r="O263" s="431"/>
      <c r="P263" s="12"/>
      <c r="Q263" s="12"/>
      <c r="R263" s="12"/>
      <c r="S263" s="49"/>
      <c r="T263" s="12"/>
      <c r="U263" s="49"/>
      <c r="V263" s="29"/>
      <c r="W263" s="12"/>
      <c r="X263" s="49"/>
      <c r="Y263" s="41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</row>
    <row r="264" spans="2:82" ht="17.100000000000001" customHeight="1">
      <c r="M264" s="7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 t="s">
        <v>66</v>
      </c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</row>
    <row r="265" spans="2:82" ht="17.100000000000001" customHeight="1">
      <c r="M265" s="7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</row>
    <row r="266" spans="2:82" ht="17.100000000000001" customHeight="1">
      <c r="M266" s="7"/>
      <c r="N266" s="12"/>
      <c r="O266" s="3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 t="s">
        <v>69</v>
      </c>
      <c r="AU266" s="12" t="s">
        <v>70</v>
      </c>
      <c r="AV266" s="12" t="s">
        <v>71</v>
      </c>
      <c r="AW266" s="12" t="s">
        <v>72</v>
      </c>
      <c r="AX266" s="12" t="s">
        <v>73</v>
      </c>
      <c r="AY266" s="12" t="s">
        <v>74</v>
      </c>
      <c r="AZ266" s="12" t="s">
        <v>75</v>
      </c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</row>
    <row r="267" spans="2:82" ht="17.100000000000001" customHeight="1">
      <c r="M267" s="7"/>
      <c r="N267" s="12"/>
      <c r="O267" s="12"/>
      <c r="P267" s="114"/>
      <c r="Q267" s="114"/>
      <c r="R267" s="114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78" t="s">
        <v>6</v>
      </c>
      <c r="AT267" s="79">
        <v>0.92307692307692302</v>
      </c>
      <c r="AU267" s="79">
        <v>0</v>
      </c>
      <c r="AV267" s="79">
        <v>0</v>
      </c>
      <c r="AW267" s="79">
        <v>7.6923076923076927E-2</v>
      </c>
      <c r="AX267" s="79">
        <v>0</v>
      </c>
      <c r="AY267" s="79">
        <v>0</v>
      </c>
      <c r="AZ267" s="80">
        <v>0</v>
      </c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</row>
    <row r="268" spans="2:82" ht="17.100000000000001" customHeight="1">
      <c r="M268" s="7"/>
      <c r="N268" s="12"/>
      <c r="O268" s="114"/>
      <c r="P268" s="12"/>
      <c r="Q268" s="12"/>
      <c r="R268" s="12"/>
      <c r="S268" s="114"/>
      <c r="T268" s="114"/>
      <c r="U268" s="114"/>
      <c r="V268" s="114"/>
      <c r="W268" s="114"/>
      <c r="X268" s="114"/>
      <c r="Y268" s="114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82" t="s">
        <v>7</v>
      </c>
      <c r="AT268" s="83">
        <v>1</v>
      </c>
      <c r="AU268" s="83">
        <v>0</v>
      </c>
      <c r="AV268" s="83">
        <v>0</v>
      </c>
      <c r="AW268" s="83">
        <v>0</v>
      </c>
      <c r="AX268" s="83">
        <v>0</v>
      </c>
      <c r="AY268" s="83">
        <v>0</v>
      </c>
      <c r="AZ268" s="84">
        <v>0</v>
      </c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</row>
    <row r="269" spans="2:82" ht="17.100000000000001" customHeight="1">
      <c r="M269" s="7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82" t="s">
        <v>8</v>
      </c>
      <c r="AT269" s="83">
        <v>0.82499999999999996</v>
      </c>
      <c r="AU269" s="83">
        <v>2.5000000000000001E-2</v>
      </c>
      <c r="AV269" s="83">
        <v>0</v>
      </c>
      <c r="AW269" s="83">
        <v>0</v>
      </c>
      <c r="AX269" s="83">
        <v>0.05</v>
      </c>
      <c r="AY269" s="83">
        <v>7.4999999999999997E-2</v>
      </c>
      <c r="AZ269" s="84">
        <v>2.5000000000000001E-2</v>
      </c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</row>
    <row r="270" spans="2:82" ht="17.100000000000001" customHeight="1">
      <c r="M270" s="7"/>
      <c r="N270" s="12"/>
      <c r="O270" s="12"/>
      <c r="P270" s="22"/>
      <c r="Q270" s="42"/>
      <c r="R270" s="43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</row>
    <row r="271" spans="2:82" ht="17.100000000000001" customHeight="1">
      <c r="B271" s="16" t="s">
        <v>232</v>
      </c>
      <c r="M271" s="7"/>
      <c r="N271" s="12"/>
      <c r="O271" s="429"/>
      <c r="P271" s="24"/>
      <c r="Q271" s="45"/>
      <c r="R271" s="46"/>
      <c r="S271" s="43"/>
      <c r="T271" s="12"/>
      <c r="U271" s="43"/>
      <c r="V271" s="19"/>
      <c r="W271" s="12"/>
      <c r="X271" s="43"/>
      <c r="Y271" s="39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</row>
    <row r="272" spans="2:82" ht="17.100000000000001" customHeight="1">
      <c r="M272" s="7"/>
      <c r="N272" s="12"/>
      <c r="O272" s="430"/>
      <c r="P272" s="24"/>
      <c r="Q272" s="45"/>
      <c r="R272" s="46"/>
      <c r="S272" s="46"/>
      <c r="T272" s="12"/>
      <c r="U272" s="46"/>
      <c r="V272" s="21"/>
      <c r="W272" s="12"/>
      <c r="X272" s="46"/>
      <c r="Y272" s="40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</row>
    <row r="273" spans="13:82" ht="17.100000000000001" customHeight="1">
      <c r="M273" s="7"/>
      <c r="N273" s="12"/>
      <c r="O273" s="430"/>
      <c r="P273" s="26"/>
      <c r="Q273" s="48"/>
      <c r="R273" s="49"/>
      <c r="S273" s="46"/>
      <c r="T273" s="12"/>
      <c r="U273" s="46"/>
      <c r="V273" s="21"/>
      <c r="W273" s="12"/>
      <c r="X273" s="46"/>
      <c r="Y273" s="40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</row>
    <row r="274" spans="13:82" ht="17.100000000000001" customHeight="1">
      <c r="M274" s="7"/>
      <c r="N274" s="12"/>
      <c r="O274" s="431"/>
      <c r="P274" s="12"/>
      <c r="Q274" s="12"/>
      <c r="R274" s="12"/>
      <c r="S274" s="29"/>
      <c r="T274" s="49"/>
      <c r="U274" s="49"/>
      <c r="V274" s="29"/>
      <c r="W274" s="49"/>
      <c r="X274" s="49"/>
      <c r="Y274" s="41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</row>
    <row r="275" spans="13:82" ht="17.100000000000001" customHeight="1"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</row>
    <row r="276" spans="13:82" ht="17.100000000000001" customHeight="1">
      <c r="M276" s="7"/>
      <c r="N276" s="7"/>
      <c r="O276" s="7"/>
      <c r="P276" s="7" t="s">
        <v>77</v>
      </c>
      <c r="Q276" s="7"/>
      <c r="R276" s="7"/>
      <c r="S276" s="7"/>
      <c r="T276" s="7"/>
      <c r="U276" s="7"/>
      <c r="V276" s="7"/>
      <c r="W276" s="7"/>
      <c r="X276" s="7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</row>
    <row r="277" spans="13:82" ht="17.100000000000001" customHeight="1"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</row>
    <row r="278" spans="13:82" ht="17.100000000000001" customHeight="1">
      <c r="M278" s="7"/>
      <c r="N278" s="199"/>
      <c r="O278" s="7"/>
      <c r="P278" s="7" t="s">
        <v>78</v>
      </c>
      <c r="Q278" s="7" t="s">
        <v>79</v>
      </c>
      <c r="R278" s="7" t="s">
        <v>80</v>
      </c>
      <c r="S278" s="7" t="s">
        <v>81</v>
      </c>
      <c r="T278" s="7" t="s">
        <v>82</v>
      </c>
      <c r="U278" s="7" t="s">
        <v>83</v>
      </c>
      <c r="V278" s="7" t="s">
        <v>84</v>
      </c>
      <c r="W278" s="7" t="s">
        <v>85</v>
      </c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</row>
    <row r="279" spans="13:82" ht="17.100000000000001" customHeight="1">
      <c r="M279" s="7"/>
      <c r="N279" s="12"/>
      <c r="O279" s="199" t="s">
        <v>301</v>
      </c>
      <c r="P279" s="200">
        <v>4.6511627906976744E-2</v>
      </c>
      <c r="Q279" s="200">
        <v>9.3023255813953487E-2</v>
      </c>
      <c r="R279" s="200">
        <v>4.6511627906976744E-2</v>
      </c>
      <c r="S279" s="200">
        <v>0.20930232558139536</v>
      </c>
      <c r="T279" s="200">
        <v>0.16279069767441862</v>
      </c>
      <c r="U279" s="200">
        <v>0.20930232558139536</v>
      </c>
      <c r="V279" s="200">
        <v>0.18604651162790697</v>
      </c>
      <c r="W279" s="200">
        <v>4.6511627906976744E-2</v>
      </c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</row>
    <row r="280" spans="13:82" ht="17.100000000000001" customHeight="1">
      <c r="M280" s="7"/>
      <c r="N280" s="12"/>
      <c r="O280" s="199" t="s">
        <v>308</v>
      </c>
      <c r="P280" s="200">
        <v>0.14285714285714288</v>
      </c>
      <c r="Q280" s="200">
        <v>0</v>
      </c>
      <c r="R280" s="200">
        <v>0.14285714285714288</v>
      </c>
      <c r="S280" s="200">
        <v>0</v>
      </c>
      <c r="T280" s="200">
        <v>0</v>
      </c>
      <c r="U280" s="200">
        <v>0.14285714285714288</v>
      </c>
      <c r="V280" s="200">
        <v>0.42857142857142855</v>
      </c>
      <c r="W280" s="200">
        <v>0.14285714285714288</v>
      </c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</row>
    <row r="281" spans="13:82" ht="17.100000000000001" customHeight="1">
      <c r="M281" s="7"/>
      <c r="N281" s="12"/>
      <c r="O281" s="12"/>
      <c r="P281" s="22"/>
      <c r="Q281" s="42"/>
      <c r="R281" s="43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</row>
    <row r="282" spans="13:82" ht="17.100000000000001" customHeight="1">
      <c r="M282" s="7"/>
      <c r="N282" s="12"/>
      <c r="O282" s="429"/>
      <c r="P282" s="24"/>
      <c r="Q282" s="45"/>
      <c r="R282" s="46"/>
      <c r="S282" s="43"/>
      <c r="T282" s="12"/>
      <c r="U282" s="43"/>
      <c r="V282" s="19"/>
      <c r="W282" s="12"/>
      <c r="X282" s="43"/>
      <c r="Y282" s="39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</row>
    <row r="283" spans="13:82" ht="17.100000000000001" customHeight="1">
      <c r="M283" s="7"/>
      <c r="N283" s="12"/>
      <c r="O283" s="430"/>
      <c r="P283" s="24"/>
      <c r="Q283" s="45"/>
      <c r="R283" s="46"/>
      <c r="S283" s="46"/>
      <c r="T283" s="12"/>
      <c r="U283" s="46"/>
      <c r="V283" s="21"/>
      <c r="W283" s="12"/>
      <c r="X283" s="46"/>
      <c r="Y283" s="40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</row>
    <row r="284" spans="13:82" ht="17.100000000000001" customHeight="1">
      <c r="M284" s="7"/>
      <c r="N284" s="12"/>
      <c r="O284" s="430"/>
      <c r="P284" s="26"/>
      <c r="Q284" s="48"/>
      <c r="R284" s="49"/>
      <c r="S284" s="46"/>
      <c r="T284" s="12"/>
      <c r="U284" s="46"/>
      <c r="V284" s="21"/>
      <c r="W284" s="12"/>
      <c r="X284" s="52"/>
      <c r="Y284" s="40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</row>
    <row r="285" spans="13:82" ht="17.100000000000001" customHeight="1">
      <c r="M285" s="7"/>
      <c r="N285" s="12"/>
      <c r="O285" s="431"/>
      <c r="P285" s="12"/>
      <c r="Q285" s="12"/>
      <c r="R285" s="12"/>
      <c r="S285" s="29"/>
      <c r="T285" s="49"/>
      <c r="U285" s="49"/>
      <c r="V285" s="29"/>
      <c r="W285" s="49"/>
      <c r="X285" s="49"/>
      <c r="Y285" s="41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</row>
    <row r="286" spans="13:82" ht="17.100000000000001" customHeight="1">
      <c r="M286" s="7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</row>
    <row r="287" spans="13:82" ht="17.100000000000001" customHeight="1">
      <c r="M287" s="7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</row>
    <row r="288" spans="13:82" ht="17.100000000000001" customHeight="1">
      <c r="M288" s="7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</row>
    <row r="289" spans="2:82" ht="17.100000000000001" customHeight="1">
      <c r="M289" s="7"/>
      <c r="N289" s="12"/>
      <c r="O289" s="3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</row>
    <row r="290" spans="2:82" ht="17.100000000000001" customHeight="1">
      <c r="B290" s="16" t="s">
        <v>86</v>
      </c>
      <c r="M290" s="7"/>
      <c r="N290" s="12"/>
      <c r="O290" s="12"/>
      <c r="P290" s="114"/>
      <c r="Q290" s="114"/>
      <c r="R290" s="114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</row>
    <row r="291" spans="2:82" ht="17.100000000000001" customHeight="1">
      <c r="M291" s="7"/>
      <c r="N291" s="12"/>
      <c r="O291" s="114"/>
      <c r="P291" s="12"/>
      <c r="Q291" s="12"/>
      <c r="R291" s="12"/>
      <c r="S291" s="114"/>
      <c r="T291" s="114"/>
      <c r="U291" s="114"/>
      <c r="V291" s="114"/>
      <c r="W291" s="114"/>
      <c r="X291" s="114"/>
      <c r="Y291" s="114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</row>
    <row r="292" spans="2:82" ht="17.100000000000001" customHeight="1">
      <c r="M292" s="7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</row>
    <row r="293" spans="2:82" ht="17.100000000000001" customHeight="1">
      <c r="M293" s="7"/>
      <c r="N293" s="12"/>
      <c r="O293" s="12"/>
      <c r="P293" s="22"/>
      <c r="Q293" s="42"/>
      <c r="R293" s="43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</row>
    <row r="294" spans="2:82" ht="17.100000000000001" customHeight="1"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</row>
    <row r="295" spans="2:82" ht="17.100000000000001" customHeight="1">
      <c r="M295" s="7"/>
      <c r="N295" s="7"/>
      <c r="O295" s="7"/>
      <c r="P295" s="7" t="s">
        <v>87</v>
      </c>
      <c r="Q295" s="7"/>
      <c r="R295" s="7"/>
      <c r="S295" s="7"/>
      <c r="T295" s="7"/>
      <c r="U295" s="7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</row>
    <row r="296" spans="2:82" ht="17.100000000000001" customHeight="1">
      <c r="M296" s="7"/>
      <c r="N296" s="7"/>
      <c r="O296" s="7"/>
      <c r="P296" s="7"/>
      <c r="Q296" s="7"/>
      <c r="R296" s="7"/>
      <c r="S296" s="7"/>
      <c r="T296" s="7"/>
      <c r="U296" s="7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</row>
    <row r="297" spans="2:82" ht="17.100000000000001" customHeight="1">
      <c r="M297" s="7"/>
      <c r="N297" s="199"/>
      <c r="O297" s="7"/>
      <c r="P297" s="7" t="s">
        <v>88</v>
      </c>
      <c r="Q297" s="7" t="s">
        <v>89</v>
      </c>
      <c r="R297" s="7" t="s">
        <v>90</v>
      </c>
      <c r="S297" s="7" t="s">
        <v>91</v>
      </c>
      <c r="T297" s="7" t="s">
        <v>92</v>
      </c>
      <c r="U297" s="7" t="s">
        <v>93</v>
      </c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</row>
    <row r="298" spans="2:82" ht="17.100000000000001" customHeight="1">
      <c r="M298" s="7"/>
      <c r="N298" s="12"/>
      <c r="O298" s="199" t="s">
        <v>301</v>
      </c>
      <c r="P298" s="200">
        <v>0.2</v>
      </c>
      <c r="Q298" s="200">
        <v>0.3</v>
      </c>
      <c r="R298" s="200">
        <v>0.04</v>
      </c>
      <c r="S298" s="200">
        <v>0.04</v>
      </c>
      <c r="T298" s="200">
        <v>0.02</v>
      </c>
      <c r="U298" s="200">
        <v>0.4</v>
      </c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</row>
    <row r="299" spans="2:82" ht="17.100000000000001" customHeight="1">
      <c r="M299" s="7"/>
      <c r="N299" s="12"/>
      <c r="O299" s="199" t="s">
        <v>308</v>
      </c>
      <c r="P299" s="200">
        <v>0.28571428571428575</v>
      </c>
      <c r="Q299" s="200">
        <v>0.14285714285714288</v>
      </c>
      <c r="R299" s="200">
        <v>0</v>
      </c>
      <c r="S299" s="200">
        <v>0.14285714285714288</v>
      </c>
      <c r="T299" s="200">
        <v>0.14285714285714288</v>
      </c>
      <c r="U299" s="200">
        <v>0.28571428571428575</v>
      </c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</row>
    <row r="300" spans="2:82" ht="17.100000000000001" customHeight="1">
      <c r="M300" s="7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</row>
    <row r="301" spans="2:82" ht="17.100000000000001" customHeight="1">
      <c r="M301" s="7"/>
      <c r="N301" s="12"/>
      <c r="O301" s="17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</row>
    <row r="302" spans="2:82" ht="17.100000000000001" customHeight="1">
      <c r="M302" s="7"/>
      <c r="N302" s="12"/>
      <c r="O302" s="31"/>
      <c r="P302" s="192"/>
      <c r="Q302" s="192"/>
      <c r="R302" s="19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</row>
    <row r="303" spans="2:82" ht="17.100000000000001" customHeight="1">
      <c r="M303" s="7"/>
      <c r="N303" s="12"/>
      <c r="O303" s="114"/>
      <c r="P303" s="12"/>
      <c r="Q303" s="12"/>
      <c r="R303" s="12"/>
      <c r="S303" s="114"/>
      <c r="T303" s="114"/>
      <c r="U303" s="114"/>
      <c r="V303" s="114"/>
      <c r="W303" s="114"/>
      <c r="X303" s="114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</row>
    <row r="304" spans="2:82" ht="17.100000000000001" customHeight="1">
      <c r="M304" s="7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</row>
    <row r="305" spans="2:82" ht="17.100000000000001" customHeight="1">
      <c r="M305" s="7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</row>
    <row r="306" spans="2:82" ht="17.100000000000001" customHeight="1">
      <c r="M306" s="7"/>
      <c r="N306" s="12"/>
      <c r="O306" s="12"/>
      <c r="P306" s="22"/>
      <c r="Q306" s="18"/>
      <c r="R306" s="23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</row>
    <row r="307" spans="2:82" ht="17.100000000000001" customHeight="1">
      <c r="M307" s="7"/>
      <c r="N307" s="12"/>
      <c r="O307" s="429"/>
      <c r="P307" s="24"/>
      <c r="Q307" s="20"/>
      <c r="R307" s="25"/>
      <c r="S307" s="19"/>
      <c r="T307" s="12"/>
      <c r="U307" s="19"/>
      <c r="V307" s="18"/>
      <c r="W307" s="19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</row>
    <row r="308" spans="2:82" ht="17.100000000000001" customHeight="1">
      <c r="M308" s="7"/>
      <c r="N308" s="12"/>
      <c r="O308" s="430"/>
      <c r="P308" s="24"/>
      <c r="Q308" s="20"/>
      <c r="R308" s="25"/>
      <c r="S308" s="21"/>
      <c r="T308" s="12"/>
      <c r="U308" s="21"/>
      <c r="V308" s="20"/>
      <c r="W308" s="21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</row>
    <row r="309" spans="2:82" ht="17.100000000000001" customHeight="1">
      <c r="M309" s="7"/>
      <c r="N309" s="12"/>
      <c r="O309" s="430"/>
      <c r="P309" s="26"/>
      <c r="Q309" s="27"/>
      <c r="R309" s="28"/>
      <c r="S309" s="21"/>
      <c r="T309" s="12"/>
      <c r="U309" s="21"/>
      <c r="V309" s="20"/>
      <c r="W309" s="21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</row>
    <row r="310" spans="2:82" ht="17.100000000000001" customHeight="1">
      <c r="B310" s="16" t="s">
        <v>94</v>
      </c>
      <c r="M310" s="7"/>
      <c r="N310" s="12"/>
      <c r="O310" s="431"/>
      <c r="P310" s="12"/>
      <c r="Q310" s="12"/>
      <c r="R310" s="12"/>
      <c r="S310" s="29"/>
      <c r="T310" s="28"/>
      <c r="U310" s="29"/>
      <c r="V310" s="28"/>
      <c r="W310" s="29"/>
      <c r="X310" s="30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</row>
    <row r="311" spans="2:82" ht="17.100000000000001" customHeight="1">
      <c r="M311" s="7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</row>
    <row r="312" spans="2:82" ht="17.100000000000001" customHeight="1">
      <c r="M312" s="7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</row>
    <row r="313" spans="2:82" ht="17.100000000000001" customHeight="1">
      <c r="M313" s="7"/>
      <c r="N313" s="12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</row>
    <row r="314" spans="2:82" ht="17.100000000000001" customHeight="1">
      <c r="M314" s="7"/>
      <c r="N314" s="12"/>
      <c r="O314" s="109"/>
      <c r="P314" s="109"/>
      <c r="Q314" s="109"/>
      <c r="R314" s="109"/>
      <c r="S314" s="109"/>
      <c r="T314" s="109"/>
      <c r="U314" s="109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</row>
    <row r="315" spans="2:82" ht="17.100000000000001" customHeight="1">
      <c r="M315" s="7"/>
      <c r="N315" s="12"/>
      <c r="O315" s="150"/>
      <c r="P315" s="150"/>
      <c r="Q315" s="201"/>
      <c r="R315" s="150"/>
      <c r="S315" s="150"/>
      <c r="T315" s="150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</row>
    <row r="316" spans="2:82" ht="17.100000000000001" customHeight="1">
      <c r="M316" s="7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</row>
    <row r="317" spans="2:82" ht="17.100000000000001" customHeight="1">
      <c r="M317" s="7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</row>
    <row r="318" spans="2:82" ht="17.100000000000001" customHeight="1">
      <c r="M318" s="7"/>
      <c r="N318" s="12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</row>
    <row r="319" spans="2:82" ht="17.100000000000001" customHeight="1">
      <c r="M319" s="7"/>
      <c r="N319" s="12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</row>
    <row r="320" spans="2:82" ht="17.100000000000001" customHeight="1">
      <c r="M320" s="7"/>
      <c r="N320" s="12"/>
      <c r="O320" s="7"/>
      <c r="P320" s="7" t="s">
        <v>95</v>
      </c>
      <c r="Q320" s="7" t="s">
        <v>96</v>
      </c>
      <c r="R320" s="7" t="s">
        <v>97</v>
      </c>
      <c r="S320" s="7" t="s">
        <v>98</v>
      </c>
      <c r="T320" s="7" t="s">
        <v>100</v>
      </c>
      <c r="U320" s="7" t="s">
        <v>101</v>
      </c>
      <c r="V320" s="7" t="s">
        <v>289</v>
      </c>
      <c r="W320" s="7" t="s">
        <v>290</v>
      </c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</row>
    <row r="321" spans="2:82" ht="17.100000000000001" customHeight="1">
      <c r="M321" s="7"/>
      <c r="N321" s="12"/>
      <c r="O321" s="199" t="s">
        <v>301</v>
      </c>
      <c r="P321" s="200">
        <v>0.36619718309859156</v>
      </c>
      <c r="Q321" s="200">
        <v>2.8169014084507043E-2</v>
      </c>
      <c r="R321" s="200">
        <v>1.4084507042253521E-2</v>
      </c>
      <c r="S321" s="200">
        <v>0</v>
      </c>
      <c r="T321" s="200">
        <v>1.4084507042253521E-2</v>
      </c>
      <c r="U321" s="200">
        <v>0.30985915492957744</v>
      </c>
      <c r="V321" s="200">
        <v>2.8169014084507043E-2</v>
      </c>
      <c r="W321" s="200">
        <v>2.8169014084507043E-2</v>
      </c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</row>
    <row r="322" spans="2:82" ht="17.100000000000001" customHeight="1">
      <c r="M322" s="7"/>
      <c r="N322" s="12"/>
      <c r="O322" s="199" t="s">
        <v>308</v>
      </c>
      <c r="P322" s="200">
        <v>0.25</v>
      </c>
      <c r="Q322" s="200">
        <v>0.16666666666666666</v>
      </c>
      <c r="R322" s="200">
        <v>0</v>
      </c>
      <c r="S322" s="200">
        <v>8.3333333333333329E-2</v>
      </c>
      <c r="T322" s="200">
        <v>0</v>
      </c>
      <c r="U322" s="200">
        <v>0.5</v>
      </c>
      <c r="V322" s="200">
        <v>0</v>
      </c>
      <c r="W322" s="200">
        <v>0</v>
      </c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</row>
    <row r="323" spans="2:82" ht="17.100000000000001" customHeight="1">
      <c r="M323" s="7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</row>
    <row r="324" spans="2:82" ht="17.100000000000001" customHeight="1">
      <c r="M324" s="7"/>
      <c r="N324" s="12"/>
      <c r="O324" s="3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</row>
    <row r="325" spans="2:82" ht="17.100000000000001" customHeight="1">
      <c r="M325" s="7"/>
      <c r="N325" s="12"/>
      <c r="O325" s="12"/>
      <c r="P325" s="192"/>
      <c r="Q325" s="192"/>
      <c r="R325" s="19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</row>
    <row r="326" spans="2:82" ht="17.100000000000001" customHeight="1">
      <c r="M326" s="7"/>
      <c r="N326" s="12"/>
      <c r="O326" s="192"/>
      <c r="P326" s="12"/>
      <c r="Q326" s="12"/>
      <c r="R326" s="12"/>
      <c r="S326" s="192"/>
      <c r="T326" s="192"/>
      <c r="U326" s="192"/>
      <c r="V326" s="192"/>
      <c r="W326" s="192"/>
      <c r="X326" s="19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</row>
    <row r="327" spans="2:82" ht="17.100000000000001" customHeight="1">
      <c r="M327" s="7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</row>
    <row r="328" spans="2:82" ht="17.100000000000001" customHeight="1">
      <c r="M328" s="7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</row>
    <row r="329" spans="2:82" ht="17.100000000000001" customHeight="1">
      <c r="M329" s="7"/>
      <c r="N329" s="12"/>
      <c r="O329" s="12"/>
      <c r="P329" s="22"/>
      <c r="Q329" s="18"/>
      <c r="R329" s="18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</row>
    <row r="330" spans="2:82" ht="17.100000000000001" customHeight="1">
      <c r="B330" s="16" t="s">
        <v>104</v>
      </c>
      <c r="M330" s="7"/>
      <c r="N330" s="12"/>
      <c r="O330" s="429"/>
      <c r="P330" s="24"/>
      <c r="Q330" s="20"/>
      <c r="R330" s="20"/>
      <c r="S330" s="18"/>
      <c r="T330" s="12"/>
      <c r="U330" s="19"/>
      <c r="V330" s="12"/>
      <c r="W330" s="19"/>
      <c r="X330" s="23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</row>
    <row r="331" spans="2:82" ht="17.100000000000001" customHeight="1">
      <c r="M331" s="7"/>
      <c r="N331" s="12"/>
      <c r="O331" s="430"/>
      <c r="P331" s="26"/>
      <c r="Q331" s="27"/>
      <c r="R331" s="28"/>
      <c r="S331" s="20"/>
      <c r="T331" s="12"/>
      <c r="U331" s="21"/>
      <c r="V331" s="12"/>
      <c r="W331" s="21"/>
      <c r="X331" s="25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</row>
    <row r="332" spans="2:82" ht="17.100000000000001" customHeight="1">
      <c r="M332" s="7"/>
      <c r="N332" s="12"/>
      <c r="O332" s="431"/>
      <c r="P332" s="12"/>
      <c r="Q332" s="12"/>
      <c r="R332" s="12"/>
      <c r="S332" s="29"/>
      <c r="T332" s="28"/>
      <c r="U332" s="29"/>
      <c r="V332" s="28"/>
      <c r="W332" s="29"/>
      <c r="X332" s="30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</row>
    <row r="333" spans="2:82" ht="17.100000000000001" customHeight="1">
      <c r="M333" s="7"/>
      <c r="N333" s="12"/>
      <c r="O333" s="12"/>
      <c r="P333" s="111"/>
      <c r="Q333" s="111"/>
      <c r="R333" s="111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</row>
    <row r="334" spans="2:82" ht="17.100000000000001" customHeight="1">
      <c r="M334" s="111"/>
      <c r="N334" s="111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</row>
    <row r="335" spans="2:82" ht="17.100000000000001" customHeight="1">
      <c r="M335" s="111"/>
      <c r="N335" s="111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</row>
    <row r="336" spans="2:82" ht="17.100000000000001" customHeight="1">
      <c r="M336" s="111"/>
      <c r="N336" s="12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12"/>
      <c r="AC336" s="12"/>
      <c r="AD336" s="12"/>
      <c r="AE336" s="7"/>
      <c r="AF336" s="7"/>
      <c r="AG336" s="7"/>
      <c r="AH336" s="7"/>
      <c r="AI336" s="7"/>
    </row>
    <row r="337" spans="2:38" ht="17.100000000000001" customHeight="1">
      <c r="M337" s="111"/>
      <c r="N337" s="12"/>
      <c r="O337" s="199"/>
      <c r="P337" s="200"/>
      <c r="Q337" s="200"/>
      <c r="R337" s="200"/>
      <c r="S337" s="200"/>
      <c r="T337" s="200"/>
      <c r="U337" s="200"/>
      <c r="V337" s="200"/>
      <c r="W337" s="200"/>
      <c r="X337" s="200"/>
      <c r="Y337" s="200"/>
      <c r="Z337" s="200"/>
      <c r="AA337" s="200"/>
      <c r="AB337" s="12"/>
      <c r="AC337" s="12"/>
      <c r="AD337" s="12"/>
      <c r="AE337" s="7"/>
      <c r="AF337" s="7"/>
      <c r="AG337" s="7"/>
      <c r="AH337" s="7"/>
      <c r="AI337" s="7"/>
    </row>
    <row r="338" spans="2:38" ht="17.100000000000001" customHeight="1">
      <c r="M338" s="111"/>
      <c r="N338" s="12"/>
      <c r="O338" s="7"/>
      <c r="P338" s="7" t="s">
        <v>105</v>
      </c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</row>
    <row r="339" spans="2:38" ht="17.100000000000001" customHeight="1">
      <c r="M339" s="111"/>
      <c r="N339" s="12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</row>
    <row r="340" spans="2:38" ht="17.100000000000001" customHeight="1">
      <c r="M340" s="112"/>
      <c r="N340" s="79"/>
      <c r="O340" s="7"/>
      <c r="P340" s="7" t="s">
        <v>107</v>
      </c>
      <c r="Q340" s="7" t="s">
        <v>328</v>
      </c>
      <c r="R340" s="7" t="s">
        <v>108</v>
      </c>
      <c r="S340" s="7" t="s">
        <v>329</v>
      </c>
      <c r="T340" s="7" t="s">
        <v>330</v>
      </c>
      <c r="U340" s="7" t="s">
        <v>331</v>
      </c>
      <c r="V340" s="7" t="s">
        <v>110</v>
      </c>
      <c r="W340" s="7" t="s">
        <v>111</v>
      </c>
      <c r="X340" s="7" t="s">
        <v>112</v>
      </c>
      <c r="Y340" s="7" t="s">
        <v>114</v>
      </c>
      <c r="Z340" s="7" t="s">
        <v>115</v>
      </c>
      <c r="AA340" s="7" t="s">
        <v>116</v>
      </c>
      <c r="AB340" s="7" t="s">
        <v>117</v>
      </c>
      <c r="AC340" s="7" t="s">
        <v>118</v>
      </c>
      <c r="AD340" s="7" t="s">
        <v>119</v>
      </c>
      <c r="AE340" s="7" t="s">
        <v>120</v>
      </c>
      <c r="AF340" s="7" t="s">
        <v>121</v>
      </c>
      <c r="AG340" s="7" t="s">
        <v>122</v>
      </c>
      <c r="AH340" s="7" t="s">
        <v>123</v>
      </c>
      <c r="AI340" s="7"/>
    </row>
    <row r="341" spans="2:38" ht="17.100000000000001" customHeight="1">
      <c r="M341" s="113"/>
      <c r="N341" s="83"/>
      <c r="O341" s="199" t="s">
        <v>301</v>
      </c>
      <c r="P341" s="200">
        <v>3.9215686274509803E-2</v>
      </c>
      <c r="Q341" s="200">
        <v>1.9607843137254902E-2</v>
      </c>
      <c r="R341" s="200">
        <v>0.11764705882352942</v>
      </c>
      <c r="S341" s="200">
        <v>5.8823529411764712E-2</v>
      </c>
      <c r="T341" s="200">
        <v>3.9215686274509803E-2</v>
      </c>
      <c r="U341" s="200">
        <v>1.9607843137254902E-2</v>
      </c>
      <c r="V341" s="200">
        <v>1.9607843137254902E-2</v>
      </c>
      <c r="W341" s="200">
        <v>3.9215686274509803E-2</v>
      </c>
      <c r="X341" s="200">
        <v>9.8039215686274522E-2</v>
      </c>
      <c r="Y341" s="200">
        <v>1.9607843137254902E-2</v>
      </c>
      <c r="Z341" s="200">
        <v>0</v>
      </c>
      <c r="AA341" s="200">
        <v>3.9215686274509803E-2</v>
      </c>
      <c r="AB341" s="200">
        <v>0.17647058823529413</v>
      </c>
      <c r="AC341" s="200">
        <v>0.17647058823529413</v>
      </c>
      <c r="AD341" s="200">
        <v>3.9215686274509803E-2</v>
      </c>
      <c r="AE341" s="200">
        <v>3.9215686274509803E-2</v>
      </c>
      <c r="AF341" s="200">
        <v>1.9607843137254902E-2</v>
      </c>
      <c r="AG341" s="200">
        <v>1.9607843137254902E-2</v>
      </c>
      <c r="AH341" s="200">
        <v>1.9607843137254902E-2</v>
      </c>
      <c r="AI341" s="7"/>
    </row>
    <row r="342" spans="2:38" ht="17.100000000000001" customHeight="1">
      <c r="B342" s="16"/>
      <c r="M342" s="113"/>
      <c r="N342" s="83"/>
      <c r="O342" s="199" t="s">
        <v>308</v>
      </c>
      <c r="P342" s="200">
        <v>0</v>
      </c>
      <c r="Q342" s="200">
        <v>0</v>
      </c>
      <c r="R342" s="200">
        <v>0.14285714285714288</v>
      </c>
      <c r="S342" s="200">
        <v>0</v>
      </c>
      <c r="T342" s="200">
        <v>0</v>
      </c>
      <c r="U342" s="200">
        <v>0</v>
      </c>
      <c r="V342" s="200">
        <v>0</v>
      </c>
      <c r="W342" s="200">
        <v>0</v>
      </c>
      <c r="X342" s="200">
        <v>0</v>
      </c>
      <c r="Y342" s="200">
        <v>0</v>
      </c>
      <c r="Z342" s="200">
        <v>0.57142857142857151</v>
      </c>
      <c r="AA342" s="200">
        <v>0</v>
      </c>
      <c r="AB342" s="200">
        <v>0.14285714285714288</v>
      </c>
      <c r="AC342" s="200">
        <v>0</v>
      </c>
      <c r="AD342" s="200">
        <v>0</v>
      </c>
      <c r="AE342" s="200">
        <v>0</v>
      </c>
      <c r="AF342" s="200">
        <v>0.14285714285714288</v>
      </c>
      <c r="AG342" s="200">
        <v>0</v>
      </c>
      <c r="AH342" s="200">
        <v>0</v>
      </c>
      <c r="AI342" s="7"/>
    </row>
    <row r="343" spans="2:38" ht="17.100000000000001" customHeight="1">
      <c r="B343" s="16"/>
      <c r="M343" s="111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7"/>
    </row>
    <row r="344" spans="2:38" ht="17.100000000000001" customHeight="1">
      <c r="B344" s="16"/>
      <c r="M344" s="111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</row>
    <row r="345" spans="2:38" ht="17.100000000000001" customHeight="1">
      <c r="B345" s="16"/>
      <c r="M345" s="111"/>
      <c r="N345" s="12"/>
      <c r="O345" s="12"/>
      <c r="P345" s="7"/>
      <c r="Q345" s="7"/>
      <c r="R345" s="7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</row>
    <row r="346" spans="2:38" ht="17.100000000000001" customHeight="1">
      <c r="B346" s="16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</row>
    <row r="347" spans="2:38" ht="17.100000000000001" customHeight="1">
      <c r="B347" s="16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</row>
    <row r="348" spans="2:38" ht="17.100000000000001" customHeight="1">
      <c r="B348" s="16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</row>
    <row r="349" spans="2:38" ht="17.100000000000001" customHeight="1">
      <c r="B349" s="16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</row>
    <row r="350" spans="2:38" ht="17.100000000000001" customHeight="1">
      <c r="B350" s="16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</row>
    <row r="351" spans="2:38" ht="17.100000000000001" customHeight="1">
      <c r="B351" s="16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</row>
    <row r="352" spans="2:38" ht="17.100000000000001" customHeight="1">
      <c r="B352" s="16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</row>
    <row r="353" spans="2:38" ht="17.100000000000001" customHeight="1">
      <c r="B353" s="16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</row>
    <row r="354" spans="2:38" ht="17.100000000000001" customHeight="1">
      <c r="B354" s="16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</row>
    <row r="355" spans="2:38" ht="17.100000000000001" customHeight="1">
      <c r="B355" s="16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</row>
    <row r="356" spans="2:38" ht="17.100000000000001" customHeight="1">
      <c r="B356" s="16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</row>
    <row r="357" spans="2:38" ht="17.100000000000001" customHeight="1">
      <c r="B357" s="16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</row>
    <row r="358" spans="2:38" ht="17.100000000000001" customHeight="1">
      <c r="B358" s="16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</row>
    <row r="359" spans="2:38" ht="17.100000000000001" customHeight="1">
      <c r="B359" s="16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</row>
    <row r="360" spans="2:38" ht="17.100000000000001" customHeight="1">
      <c r="B360" s="16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</row>
    <row r="361" spans="2:38" ht="17.100000000000001" customHeight="1">
      <c r="B361" s="16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</row>
    <row r="362" spans="2:38" ht="17.100000000000001" customHeight="1">
      <c r="B362" s="16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</row>
    <row r="363" spans="2:38" ht="17.100000000000001" customHeight="1">
      <c r="B363" s="16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</row>
    <row r="364" spans="2:38" ht="17.100000000000001" customHeight="1">
      <c r="B364" s="16" t="s">
        <v>268</v>
      </c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</row>
    <row r="365" spans="2:38" ht="17.100000000000001" customHeight="1">
      <c r="B365" s="16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</row>
    <row r="366" spans="2:38" ht="17.100000000000001" customHeight="1">
      <c r="B366" s="16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2:38" ht="17.100000000000001" customHeight="1">
      <c r="B367" s="16"/>
      <c r="P367" s="12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2:38" ht="17.100000000000001" customHeight="1">
      <c r="B368" s="16"/>
      <c r="O368" s="12"/>
      <c r="P368" s="12"/>
      <c r="Q368" s="199"/>
      <c r="R368" s="202"/>
      <c r="S368" s="202"/>
      <c r="T368" s="202"/>
      <c r="U368" s="202"/>
      <c r="V368" s="202"/>
      <c r="W368" s="202"/>
      <c r="X368" s="202"/>
      <c r="Y368" s="202"/>
      <c r="Z368" s="7"/>
      <c r="AA368" s="7"/>
      <c r="AB368" s="7"/>
    </row>
    <row r="369" spans="2:82" ht="17.100000000000001" customHeight="1">
      <c r="B369" s="16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7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</row>
    <row r="370" spans="2:82" ht="17.100000000000001" customHeight="1">
      <c r="B370" s="16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</row>
    <row r="371" spans="2:82" ht="17.100000000000001" customHeight="1">
      <c r="B371" s="16"/>
      <c r="O371" s="12"/>
      <c r="P371" s="78"/>
      <c r="Q371" s="132"/>
      <c r="R371" s="13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</row>
    <row r="372" spans="2:82" ht="17.100000000000001" customHeight="1">
      <c r="B372" s="16"/>
      <c r="O372" s="12"/>
      <c r="P372" s="82"/>
      <c r="Q372" s="133"/>
      <c r="R372" s="133"/>
      <c r="S372" s="132"/>
      <c r="T372" s="132"/>
      <c r="U372" s="132"/>
      <c r="V372" s="12"/>
      <c r="W372" s="12"/>
      <c r="X372" s="12"/>
      <c r="Y372" s="12"/>
      <c r="Z372" s="12"/>
      <c r="AA372" s="12"/>
      <c r="AB372" s="12"/>
    </row>
    <row r="373" spans="2:82" ht="17.100000000000001" customHeight="1">
      <c r="B373" s="16"/>
      <c r="O373" s="12"/>
      <c r="P373" s="82"/>
      <c r="Q373" s="133"/>
      <c r="R373" s="133"/>
      <c r="S373" s="133"/>
      <c r="T373" s="133"/>
      <c r="U373" s="133"/>
      <c r="V373" s="12"/>
      <c r="W373" s="12"/>
      <c r="X373" s="12"/>
      <c r="Y373" s="12"/>
      <c r="Z373" s="12"/>
      <c r="AA373" s="12"/>
      <c r="AB373" s="12"/>
    </row>
    <row r="374" spans="2:82" ht="17.100000000000001" customHeight="1">
      <c r="B374" s="16"/>
      <c r="O374" s="12"/>
      <c r="P374" s="12"/>
      <c r="Q374" s="12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2:82" ht="17.100000000000001" customHeight="1">
      <c r="O375" s="12"/>
      <c r="P375" s="12"/>
      <c r="Q375" s="12"/>
      <c r="R375" s="7"/>
      <c r="S375" s="7" t="s">
        <v>126</v>
      </c>
      <c r="T375" s="7" t="s">
        <v>127</v>
      </c>
      <c r="U375" s="7" t="s">
        <v>128</v>
      </c>
      <c r="V375" s="7" t="s">
        <v>129</v>
      </c>
      <c r="W375" s="7" t="s">
        <v>131</v>
      </c>
      <c r="X375" s="7" t="s">
        <v>132</v>
      </c>
      <c r="Y375" s="7" t="s">
        <v>133</v>
      </c>
      <c r="Z375" s="7" t="s">
        <v>134</v>
      </c>
      <c r="AA375" s="7"/>
      <c r="AB375" s="7"/>
    </row>
    <row r="376" spans="2:82" ht="17.100000000000001" customHeight="1">
      <c r="B376" s="16"/>
      <c r="O376" s="12"/>
      <c r="P376" s="12"/>
      <c r="Q376" s="12"/>
      <c r="R376" s="199" t="s">
        <v>301</v>
      </c>
      <c r="S376" s="202">
        <v>4.7391304347826102</v>
      </c>
      <c r="T376" s="202">
        <v>4.5000000000000018</v>
      </c>
      <c r="U376" s="202">
        <v>4.1956521739130439</v>
      </c>
      <c r="V376" s="202">
        <v>5.0869565217391282</v>
      </c>
      <c r="W376" s="202">
        <v>5.7608695652173925</v>
      </c>
      <c r="X376" s="202">
        <v>5.5434782608695663</v>
      </c>
      <c r="Y376" s="202">
        <v>5.4565217391304346</v>
      </c>
      <c r="Z376" s="202">
        <v>4.6086956521739122</v>
      </c>
      <c r="AA376" s="7"/>
      <c r="AB376" s="7"/>
    </row>
    <row r="377" spans="2:82" ht="17.100000000000001" customHeight="1">
      <c r="O377" s="12"/>
      <c r="P377" s="12"/>
      <c r="Q377" s="12"/>
      <c r="R377" s="199" t="s">
        <v>308</v>
      </c>
      <c r="S377" s="202">
        <v>4.5</v>
      </c>
      <c r="T377" s="202">
        <v>6.75</v>
      </c>
      <c r="U377" s="202">
        <v>5.25</v>
      </c>
      <c r="V377" s="202">
        <v>7</v>
      </c>
      <c r="W377" s="202">
        <v>5.25</v>
      </c>
      <c r="X377" s="202">
        <v>5.5</v>
      </c>
      <c r="Y377" s="202">
        <v>5.75</v>
      </c>
      <c r="Z377" s="202">
        <v>4.75</v>
      </c>
      <c r="AA377" s="7"/>
      <c r="AB377" s="7"/>
    </row>
    <row r="378" spans="2:82" ht="17.100000000000001" customHeight="1"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7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</row>
    <row r="379" spans="2:82" ht="17.100000000000001" customHeight="1">
      <c r="M379" s="7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</row>
    <row r="380" spans="2:82" ht="17.100000000000001" customHeight="1">
      <c r="M380" s="7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</row>
    <row r="381" spans="2:82" ht="17.100000000000001" customHeight="1">
      <c r="M381" s="7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</row>
    <row r="382" spans="2:82" ht="17.100000000000001" customHeight="1">
      <c r="M382" s="7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</row>
    <row r="383" spans="2:82" ht="17.100000000000001" customHeight="1">
      <c r="M383" s="7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</row>
    <row r="384" spans="2:82" ht="17.100000000000001" customHeight="1">
      <c r="M384" s="7"/>
      <c r="N384" s="12"/>
      <c r="O384" s="12"/>
      <c r="P384" s="22"/>
      <c r="Q384" s="18"/>
      <c r="R384" s="18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</row>
    <row r="385" spans="2:82" ht="17.100000000000001" customHeight="1">
      <c r="M385" s="7"/>
      <c r="N385" s="12"/>
      <c r="O385" s="429"/>
      <c r="P385" s="24"/>
      <c r="Q385" s="20"/>
      <c r="R385" s="20"/>
      <c r="S385" s="18"/>
      <c r="T385" s="18"/>
      <c r="U385" s="18"/>
      <c r="V385" s="18"/>
      <c r="W385" s="18"/>
      <c r="X385" s="18"/>
      <c r="Y385" s="18"/>
      <c r="Z385" s="18"/>
      <c r="AA385" s="19"/>
      <c r="AB385" s="12"/>
      <c r="AC385" s="19"/>
      <c r="AD385" s="18"/>
      <c r="AE385" s="19"/>
      <c r="AF385" s="12"/>
      <c r="AG385" s="19"/>
      <c r="AH385" s="18"/>
      <c r="AI385" s="19"/>
      <c r="AJ385" s="12"/>
      <c r="AK385" s="19"/>
      <c r="AL385" s="18"/>
      <c r="AM385" s="19"/>
      <c r="AN385" s="12"/>
      <c r="AO385" s="19"/>
      <c r="AP385" s="18"/>
      <c r="AQ385" s="19"/>
      <c r="AR385" s="12"/>
      <c r="AS385" s="19"/>
      <c r="AT385" s="18"/>
      <c r="AU385" s="19"/>
      <c r="AV385" s="18"/>
      <c r="AW385" s="19"/>
      <c r="AX385" s="18"/>
      <c r="AY385" s="19"/>
      <c r="AZ385" s="18"/>
      <c r="BA385" s="19"/>
      <c r="BB385" s="18"/>
      <c r="BC385" s="19"/>
      <c r="BD385" s="18"/>
      <c r="BE385" s="19"/>
      <c r="BF385" s="18"/>
      <c r="BG385" s="19"/>
      <c r="BH385" s="18"/>
      <c r="BI385" s="19"/>
      <c r="BJ385" s="18"/>
      <c r="BK385" s="19"/>
      <c r="BL385" s="23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</row>
    <row r="386" spans="2:82" ht="17.100000000000001" customHeight="1">
      <c r="M386" s="7"/>
      <c r="N386" s="12"/>
      <c r="O386" s="430"/>
      <c r="P386" s="26"/>
      <c r="Q386" s="27"/>
      <c r="R386" s="28"/>
      <c r="S386" s="20"/>
      <c r="T386" s="20"/>
      <c r="U386" s="20"/>
      <c r="V386" s="20"/>
      <c r="W386" s="20"/>
      <c r="X386" s="20"/>
      <c r="Y386" s="20"/>
      <c r="Z386" s="20"/>
      <c r="AA386" s="21"/>
      <c r="AB386" s="12"/>
      <c r="AC386" s="21"/>
      <c r="AD386" s="20"/>
      <c r="AE386" s="21"/>
      <c r="AF386" s="12"/>
      <c r="AG386" s="21"/>
      <c r="AH386" s="20"/>
      <c r="AI386" s="21"/>
      <c r="AJ386" s="12"/>
      <c r="AK386" s="21"/>
      <c r="AL386" s="20"/>
      <c r="AM386" s="21"/>
      <c r="AN386" s="12"/>
      <c r="AO386" s="21"/>
      <c r="AP386" s="20"/>
      <c r="AQ386" s="21"/>
      <c r="AR386" s="12"/>
      <c r="AS386" s="21"/>
      <c r="AT386" s="20"/>
      <c r="AU386" s="21"/>
      <c r="AV386" s="20"/>
      <c r="AW386" s="21"/>
      <c r="AX386" s="20"/>
      <c r="AY386" s="21"/>
      <c r="AZ386" s="20"/>
      <c r="BA386" s="21"/>
      <c r="BB386" s="20"/>
      <c r="BC386" s="21"/>
      <c r="BD386" s="20"/>
      <c r="BE386" s="21"/>
      <c r="BF386" s="20"/>
      <c r="BG386" s="21"/>
      <c r="BH386" s="20"/>
      <c r="BI386" s="21"/>
      <c r="BJ386" s="20"/>
      <c r="BK386" s="21"/>
      <c r="BL386" s="25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</row>
    <row r="387" spans="2:82" ht="17.100000000000001" customHeight="1">
      <c r="M387" s="7"/>
      <c r="N387" s="12"/>
      <c r="O387" s="431"/>
      <c r="P387" s="12"/>
      <c r="Q387" s="12"/>
      <c r="R387" s="12"/>
      <c r="S387" s="29"/>
      <c r="T387" s="28"/>
      <c r="U387" s="29"/>
      <c r="V387" s="28"/>
      <c r="W387" s="29"/>
      <c r="X387" s="28"/>
      <c r="Y387" s="29"/>
      <c r="Z387" s="28"/>
      <c r="AA387" s="29"/>
      <c r="AB387" s="28"/>
      <c r="AC387" s="29"/>
      <c r="AD387" s="28"/>
      <c r="AE387" s="29"/>
      <c r="AF387" s="28"/>
      <c r="AG387" s="29"/>
      <c r="AH387" s="28"/>
      <c r="AI387" s="29"/>
      <c r="AJ387" s="28"/>
      <c r="AK387" s="29"/>
      <c r="AL387" s="28"/>
      <c r="AM387" s="29"/>
      <c r="AN387" s="28"/>
      <c r="AO387" s="29"/>
      <c r="AP387" s="28"/>
      <c r="AQ387" s="29"/>
      <c r="AR387" s="28"/>
      <c r="AS387" s="29"/>
      <c r="AT387" s="28"/>
      <c r="AU387" s="29"/>
      <c r="AV387" s="28"/>
      <c r="AW387" s="29"/>
      <c r="AX387" s="28"/>
      <c r="AY387" s="29"/>
      <c r="AZ387" s="28"/>
      <c r="BA387" s="29"/>
      <c r="BB387" s="28"/>
      <c r="BC387" s="29"/>
      <c r="BD387" s="28"/>
      <c r="BE387" s="29"/>
      <c r="BF387" s="28"/>
      <c r="BG387" s="29"/>
      <c r="BH387" s="28"/>
      <c r="BI387" s="29"/>
      <c r="BJ387" s="28"/>
      <c r="BK387" s="29"/>
      <c r="BL387" s="30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</row>
    <row r="388" spans="2:82" ht="17.100000000000001" customHeight="1">
      <c r="M388" s="7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</row>
    <row r="389" spans="2:82" ht="17.100000000000001" customHeight="1">
      <c r="M389" s="7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</row>
    <row r="390" spans="2:82" ht="17.100000000000001" customHeight="1">
      <c r="M390" s="7"/>
      <c r="N390" s="12"/>
      <c r="O390" s="3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</row>
    <row r="391" spans="2:82" ht="17.100000000000001" customHeight="1">
      <c r="B391" s="16" t="s">
        <v>221</v>
      </c>
      <c r="M391" s="7"/>
      <c r="N391" s="12"/>
      <c r="O391" s="12"/>
      <c r="P391" s="114"/>
      <c r="Q391" s="114"/>
      <c r="R391" s="114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</row>
    <row r="392" spans="2:82" ht="17.100000000000001" customHeight="1">
      <c r="M392" s="7"/>
      <c r="N392" s="12"/>
      <c r="O392" s="114"/>
      <c r="P392" s="12"/>
      <c r="Q392" s="12"/>
      <c r="R392" s="12"/>
      <c r="S392" s="114"/>
      <c r="T392" s="114"/>
      <c r="U392" s="114"/>
      <c r="V392" s="114"/>
      <c r="W392" s="114"/>
      <c r="X392" s="114"/>
      <c r="Y392" s="114"/>
      <c r="Z392" s="114"/>
      <c r="AA392" s="114"/>
      <c r="AB392" s="114"/>
      <c r="AC392" s="114"/>
      <c r="AD392" s="114"/>
      <c r="AE392" s="114"/>
      <c r="AF392" s="114"/>
      <c r="AG392" s="114"/>
      <c r="AH392" s="114"/>
      <c r="AI392" s="114"/>
      <c r="AJ392" s="114"/>
      <c r="AK392" s="114"/>
      <c r="AL392" s="114"/>
      <c r="AM392" s="114"/>
      <c r="AN392" s="114"/>
      <c r="AO392" s="114"/>
      <c r="AP392" s="114"/>
      <c r="AQ392" s="114"/>
      <c r="AR392" s="114"/>
      <c r="AS392" s="114"/>
      <c r="AT392" s="114"/>
      <c r="AU392" s="114"/>
      <c r="AV392" s="114"/>
      <c r="AW392" s="114"/>
      <c r="AX392" s="114"/>
      <c r="AY392" s="114"/>
      <c r="AZ392" s="114"/>
      <c r="BA392" s="114"/>
      <c r="BB392" s="114"/>
      <c r="BC392" s="114"/>
      <c r="BD392" s="114"/>
      <c r="BE392" s="114"/>
      <c r="BF392" s="114"/>
      <c r="BG392" s="114"/>
      <c r="BH392" s="114"/>
      <c r="BI392" s="114"/>
      <c r="BJ392" s="114"/>
      <c r="BK392" s="114"/>
      <c r="BL392" s="114"/>
      <c r="BM392" s="114"/>
      <c r="BN392" s="114"/>
      <c r="BO392" s="114"/>
      <c r="BP392" s="114"/>
      <c r="BQ392" s="114"/>
      <c r="BR392" s="114"/>
      <c r="BS392" s="114"/>
      <c r="BT392" s="114"/>
      <c r="BU392" s="114"/>
      <c r="BV392" s="114"/>
      <c r="BW392" s="114"/>
      <c r="BX392" s="114"/>
      <c r="BY392" s="114"/>
      <c r="BZ392" s="114"/>
      <c r="CA392" s="114"/>
      <c r="CB392" s="114"/>
      <c r="CC392" s="114"/>
      <c r="CD392" s="114"/>
    </row>
    <row r="393" spans="2:82" ht="17.100000000000001" customHeight="1">
      <c r="M393" s="7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 t="s">
        <v>172</v>
      </c>
      <c r="AF393" s="12"/>
      <c r="AG393" s="12"/>
      <c r="AH393" s="12"/>
      <c r="AI393" s="12"/>
      <c r="AJ393" s="12"/>
      <c r="AK393" s="12" t="s">
        <v>173</v>
      </c>
      <c r="AL393" s="12"/>
      <c r="AM393" s="12"/>
      <c r="AN393" s="12"/>
      <c r="AO393" s="12"/>
      <c r="AP393" s="12"/>
      <c r="AQ393" s="12" t="s">
        <v>174</v>
      </c>
      <c r="AR393" s="12"/>
      <c r="AS393" s="12"/>
      <c r="AT393" s="12"/>
      <c r="AU393" s="12"/>
      <c r="AV393" s="12"/>
      <c r="AW393" s="12"/>
      <c r="AX393" s="12"/>
      <c r="AY393" s="12" t="s">
        <v>175</v>
      </c>
      <c r="AZ393" s="12"/>
      <c r="BA393" s="12"/>
      <c r="BB393" s="12"/>
      <c r="BC393" s="12"/>
      <c r="BD393" s="12"/>
      <c r="BE393" s="12" t="s">
        <v>176</v>
      </c>
      <c r="BF393" s="12"/>
      <c r="BG393" s="12"/>
      <c r="BH393" s="12"/>
      <c r="BI393" s="12"/>
      <c r="BJ393" s="12"/>
      <c r="BK393" s="12"/>
      <c r="BL393" s="12"/>
      <c r="BM393" s="12"/>
      <c r="BN393" s="12"/>
      <c r="BO393" s="12" t="s">
        <v>177</v>
      </c>
      <c r="BP393" s="12"/>
      <c r="BQ393" s="12"/>
      <c r="BR393" s="12"/>
      <c r="BS393" s="12"/>
      <c r="BT393" s="12"/>
      <c r="BU393" s="12" t="s">
        <v>178</v>
      </c>
      <c r="BV393" s="12"/>
      <c r="BW393" s="12"/>
      <c r="BX393" s="12"/>
      <c r="BY393" s="12"/>
      <c r="BZ393" s="12"/>
      <c r="CA393" s="12"/>
      <c r="CB393" s="12"/>
      <c r="CC393" s="12"/>
      <c r="CD393" s="12"/>
    </row>
    <row r="394" spans="2:82" ht="17.100000000000001" customHeight="1">
      <c r="M394" s="7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 t="s">
        <v>182</v>
      </c>
      <c r="AJ394" s="12"/>
      <c r="AK394" s="12" t="s">
        <v>179</v>
      </c>
      <c r="AL394" s="12"/>
      <c r="AM394" s="12" t="s">
        <v>181</v>
      </c>
      <c r="AN394" s="12"/>
      <c r="AO394" s="12" t="s">
        <v>182</v>
      </c>
      <c r="AP394" s="12"/>
      <c r="AQ394" s="12" t="s">
        <v>179</v>
      </c>
      <c r="AR394" s="12"/>
      <c r="AS394" s="12" t="s">
        <v>185</v>
      </c>
      <c r="AT394" s="12"/>
      <c r="AU394" s="12" t="s">
        <v>181</v>
      </c>
      <c r="AV394" s="12"/>
      <c r="AW394" s="12" t="s">
        <v>182</v>
      </c>
      <c r="AX394" s="12"/>
      <c r="AY394" s="12" t="s">
        <v>179</v>
      </c>
      <c r="AZ394" s="12"/>
      <c r="BA394" s="12" t="s">
        <v>181</v>
      </c>
      <c r="BB394" s="12"/>
      <c r="BC394" s="12" t="s">
        <v>182</v>
      </c>
      <c r="BD394" s="12"/>
      <c r="BE394" s="12" t="s">
        <v>179</v>
      </c>
      <c r="BF394" s="12"/>
      <c r="BG394" s="12" t="s">
        <v>180</v>
      </c>
      <c r="BH394" s="12"/>
      <c r="BI394" s="12" t="s">
        <v>181</v>
      </c>
      <c r="BJ394" s="12"/>
      <c r="BK394" s="12" t="s">
        <v>184</v>
      </c>
      <c r="BL394" s="12"/>
      <c r="BM394" s="12" t="s">
        <v>182</v>
      </c>
      <c r="BN394" s="12"/>
      <c r="BO394" s="12" t="s">
        <v>179</v>
      </c>
      <c r="BP394" s="12"/>
      <c r="BQ394" s="12" t="s">
        <v>184</v>
      </c>
      <c r="BR394" s="12"/>
      <c r="BS394" s="12" t="s">
        <v>182</v>
      </c>
      <c r="BT394" s="12"/>
      <c r="BU394" s="12" t="s">
        <v>179</v>
      </c>
      <c r="BV394" s="12"/>
      <c r="BW394" s="12" t="s">
        <v>180</v>
      </c>
      <c r="BX394" s="12"/>
      <c r="BY394" s="12" t="s">
        <v>181</v>
      </c>
      <c r="BZ394" s="12"/>
      <c r="CA394" s="12" t="s">
        <v>183</v>
      </c>
      <c r="CB394" s="12"/>
      <c r="CC394" s="12" t="s">
        <v>182</v>
      </c>
      <c r="CD394" s="12"/>
    </row>
    <row r="395" spans="2:82" ht="17.100000000000001" customHeight="1">
      <c r="M395" s="7"/>
      <c r="N395" s="12"/>
      <c r="O395" s="12"/>
      <c r="P395" s="22"/>
      <c r="Q395" s="18"/>
      <c r="R395" s="18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</row>
    <row r="396" spans="2:82" ht="17.100000000000001" customHeight="1">
      <c r="L396" s="12"/>
      <c r="M396" s="12"/>
      <c r="N396" s="12"/>
      <c r="O396" s="429"/>
      <c r="P396" s="24"/>
      <c r="Q396" s="20"/>
      <c r="R396" s="7"/>
      <c r="S396" s="7"/>
      <c r="T396" s="7"/>
      <c r="U396" s="7"/>
      <c r="V396" s="7"/>
      <c r="W396" s="7"/>
      <c r="Z396" s="18"/>
      <c r="AA396" s="19"/>
      <c r="AB396" s="18"/>
      <c r="AC396" s="19"/>
      <c r="AD396" s="18"/>
      <c r="AE396" s="19"/>
      <c r="AF396" s="18">
        <v>0.5</v>
      </c>
      <c r="AG396" s="19"/>
      <c r="AH396" s="18">
        <v>0</v>
      </c>
      <c r="AI396" s="19"/>
      <c r="AJ396" s="18">
        <v>0</v>
      </c>
      <c r="AK396" s="19"/>
      <c r="AL396" s="18">
        <v>0.5</v>
      </c>
      <c r="AM396" s="19"/>
      <c r="AN396" s="18">
        <v>0</v>
      </c>
      <c r="AO396" s="19"/>
      <c r="AP396" s="18">
        <v>0</v>
      </c>
      <c r="AQ396" s="19"/>
      <c r="AR396" s="18">
        <v>1</v>
      </c>
      <c r="AS396" s="19"/>
      <c r="AT396" s="18">
        <v>0</v>
      </c>
      <c r="AU396" s="19"/>
      <c r="AV396" s="18">
        <v>0</v>
      </c>
      <c r="AW396" s="19"/>
      <c r="AX396" s="18">
        <v>0</v>
      </c>
      <c r="AY396" s="19"/>
      <c r="AZ396" s="18">
        <v>1</v>
      </c>
      <c r="BA396" s="19"/>
      <c r="BB396" s="18">
        <v>0</v>
      </c>
      <c r="BC396" s="19"/>
      <c r="BD396" s="18">
        <v>0</v>
      </c>
      <c r="BE396" s="19"/>
      <c r="BF396" s="18">
        <v>0</v>
      </c>
      <c r="BG396" s="19"/>
      <c r="BH396" s="18">
        <v>0.5</v>
      </c>
      <c r="BI396" s="19"/>
      <c r="BJ396" s="18">
        <v>0</v>
      </c>
      <c r="BK396" s="19"/>
      <c r="BL396" s="18">
        <v>0</v>
      </c>
      <c r="BM396" s="19"/>
      <c r="BN396" s="18">
        <v>0</v>
      </c>
      <c r="BO396" s="19"/>
      <c r="BP396" s="18">
        <v>1</v>
      </c>
      <c r="BQ396" s="19"/>
      <c r="BR396" s="18">
        <v>0</v>
      </c>
      <c r="BS396" s="19"/>
      <c r="BT396" s="18">
        <v>0</v>
      </c>
      <c r="BU396" s="19"/>
      <c r="BV396" s="23">
        <v>0</v>
      </c>
    </row>
    <row r="397" spans="2:82" ht="17.100000000000001" customHeight="1">
      <c r="L397" s="12"/>
      <c r="O397" s="430"/>
      <c r="P397" s="26"/>
      <c r="Q397" s="27"/>
      <c r="R397" s="7"/>
      <c r="S397" s="7"/>
      <c r="T397" s="7"/>
      <c r="U397" s="7"/>
      <c r="V397" s="7"/>
      <c r="W397" s="7"/>
      <c r="X397" s="20"/>
      <c r="Y397" s="21"/>
      <c r="Z397" s="20"/>
      <c r="AA397" s="21"/>
      <c r="AB397" s="20"/>
      <c r="AC397" s="21"/>
      <c r="AD397" s="20"/>
      <c r="AE397" s="21"/>
      <c r="AF397" s="20">
        <v>1</v>
      </c>
      <c r="AG397" s="21"/>
      <c r="AH397" s="20">
        <v>0</v>
      </c>
      <c r="AI397" s="21"/>
      <c r="AJ397" s="20">
        <v>0.5</v>
      </c>
      <c r="AK397" s="21"/>
      <c r="AL397" s="20">
        <v>1</v>
      </c>
      <c r="AM397" s="21"/>
      <c r="AN397" s="20">
        <v>0</v>
      </c>
      <c r="AO397" s="21"/>
      <c r="AP397" s="20">
        <v>0</v>
      </c>
      <c r="AQ397" s="21"/>
      <c r="AR397" s="20">
        <v>1</v>
      </c>
      <c r="AS397" s="21"/>
      <c r="AT397" s="20">
        <v>1</v>
      </c>
      <c r="AU397" s="21"/>
      <c r="AV397" s="20">
        <v>0</v>
      </c>
      <c r="AW397" s="21"/>
      <c r="AX397" s="20">
        <v>0</v>
      </c>
      <c r="AY397" s="21"/>
      <c r="AZ397" s="20">
        <v>1</v>
      </c>
      <c r="BA397" s="21"/>
      <c r="BB397" s="20">
        <v>1</v>
      </c>
      <c r="BC397" s="21"/>
      <c r="BD397" s="20">
        <v>0</v>
      </c>
      <c r="BE397" s="21"/>
      <c r="BF397" s="20">
        <v>0.5</v>
      </c>
      <c r="BG397" s="21"/>
      <c r="BH397" s="20">
        <v>1</v>
      </c>
      <c r="BI397" s="21"/>
      <c r="BJ397" s="20">
        <v>0</v>
      </c>
      <c r="BK397" s="12"/>
      <c r="BL397" s="12"/>
      <c r="BM397" s="21"/>
      <c r="BN397" s="20">
        <v>0</v>
      </c>
      <c r="BO397" s="21"/>
      <c r="BP397" s="20">
        <v>1</v>
      </c>
      <c r="BQ397" s="21"/>
      <c r="BR397" s="20">
        <v>1</v>
      </c>
      <c r="BS397" s="21"/>
      <c r="BT397" s="25">
        <v>0</v>
      </c>
    </row>
    <row r="398" spans="2:82" ht="17.100000000000001" customHeight="1">
      <c r="L398" s="12"/>
      <c r="O398" s="431"/>
      <c r="P398" s="12"/>
      <c r="Q398" s="7"/>
      <c r="R398" s="7"/>
      <c r="S398" s="7"/>
      <c r="T398" s="7"/>
      <c r="U398" s="7"/>
      <c r="V398" s="7"/>
      <c r="W398" s="7"/>
      <c r="Y398" s="29"/>
      <c r="Z398" s="28"/>
      <c r="AA398" s="29"/>
      <c r="AB398" s="28"/>
      <c r="AC398" s="29"/>
      <c r="AD398" s="28"/>
      <c r="AE398" s="29"/>
      <c r="AF398" s="28"/>
      <c r="AG398" s="29"/>
      <c r="AH398" s="28"/>
      <c r="AI398" s="29"/>
      <c r="AJ398" s="28"/>
      <c r="AK398" s="29"/>
      <c r="AL398" s="28"/>
      <c r="AM398" s="29"/>
      <c r="AN398" s="28"/>
      <c r="AO398" s="29"/>
      <c r="AP398" s="28"/>
      <c r="AQ398" s="29"/>
      <c r="AR398" s="28"/>
      <c r="AS398" s="29"/>
      <c r="AT398" s="28"/>
      <c r="AU398" s="29"/>
      <c r="AV398" s="28"/>
      <c r="AW398" s="29"/>
      <c r="AX398" s="28"/>
      <c r="AY398" s="29"/>
      <c r="AZ398" s="28"/>
      <c r="BA398" s="29"/>
      <c r="BB398" s="28"/>
      <c r="BC398" s="12"/>
      <c r="BE398" s="29"/>
      <c r="BF398" s="28"/>
      <c r="BG398" s="29"/>
      <c r="BH398" s="28"/>
      <c r="BI398" s="29"/>
      <c r="BJ398" s="28"/>
      <c r="BK398" s="29"/>
      <c r="BL398" s="30"/>
    </row>
    <row r="399" spans="2:82" ht="17.100000000000001" customHeight="1">
      <c r="L399" s="12"/>
      <c r="O399" s="12"/>
      <c r="P399" s="12"/>
      <c r="Q399" s="7"/>
      <c r="R399" s="7" t="s">
        <v>135</v>
      </c>
      <c r="S399" s="7" t="s">
        <v>136</v>
      </c>
      <c r="T399" s="7" t="s">
        <v>137</v>
      </c>
      <c r="U399" s="7" t="s">
        <v>138</v>
      </c>
      <c r="V399" s="7" t="s">
        <v>139</v>
      </c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M399" s="12"/>
      <c r="BN399" s="12"/>
      <c r="BO399" s="12"/>
      <c r="BP399" s="12"/>
      <c r="BQ399" s="12"/>
      <c r="BR399" s="12"/>
      <c r="BS399" s="12"/>
      <c r="BT399" s="12"/>
    </row>
    <row r="400" spans="2:82" ht="15" customHeight="1">
      <c r="L400" s="12"/>
      <c r="O400" s="12"/>
      <c r="P400" s="12"/>
      <c r="Q400" s="199" t="s">
        <v>301</v>
      </c>
      <c r="R400" s="202">
        <v>5.7727272727272707</v>
      </c>
      <c r="S400" s="202">
        <v>5.1136363636363642</v>
      </c>
      <c r="T400" s="202">
        <v>4.75</v>
      </c>
      <c r="U400" s="202">
        <v>4.7727272727272743</v>
      </c>
      <c r="V400" s="202">
        <v>5.666666666666667</v>
      </c>
      <c r="W400" s="12"/>
      <c r="X400" s="12"/>
      <c r="Y400" s="12"/>
      <c r="Z400" s="12"/>
      <c r="AA400" s="12"/>
      <c r="AB400" s="12"/>
      <c r="AC400" s="12"/>
      <c r="AD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</row>
    <row r="401" spans="2:69" ht="15" customHeight="1">
      <c r="L401" s="12"/>
      <c r="O401" s="12"/>
      <c r="P401" s="12"/>
      <c r="Q401" s="199" t="s">
        <v>308</v>
      </c>
      <c r="R401" s="202">
        <v>6.3333333333333339</v>
      </c>
      <c r="S401" s="202">
        <v>6.166666666666667</v>
      </c>
      <c r="T401" s="202">
        <v>4.666666666666667</v>
      </c>
      <c r="U401" s="202">
        <v>5.3333333333333339</v>
      </c>
      <c r="V401" s="202">
        <v>5.833333333333333</v>
      </c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R401" s="12"/>
      <c r="AS401" s="12"/>
      <c r="AT401" s="12"/>
      <c r="AU401" s="12"/>
      <c r="AV401" s="12"/>
      <c r="AW401" s="12"/>
      <c r="AX401" s="12"/>
      <c r="AY401" s="12"/>
    </row>
    <row r="402" spans="2:69">
      <c r="L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BB402" s="12"/>
      <c r="BC402" s="12"/>
      <c r="BD402" s="12"/>
      <c r="BE402" s="12"/>
      <c r="BF402" s="12"/>
      <c r="BG402" s="12"/>
      <c r="BH402" s="12"/>
      <c r="BI402" s="12"/>
    </row>
    <row r="403" spans="2:69">
      <c r="L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BB403" s="12"/>
      <c r="BC403" s="12"/>
      <c r="BD403" s="12"/>
      <c r="BE403" s="12"/>
      <c r="BF403" s="12"/>
      <c r="BG403" s="12"/>
      <c r="BH403" s="12"/>
      <c r="BI403" s="12"/>
    </row>
    <row r="404" spans="2:69">
      <c r="L404" s="12"/>
      <c r="O404" s="12"/>
      <c r="P404" s="114"/>
      <c r="Q404" s="192"/>
      <c r="R404" s="19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</row>
    <row r="405" spans="2:69" ht="15" customHeight="1">
      <c r="L405" s="12"/>
      <c r="M405" s="12"/>
      <c r="N405" s="114"/>
      <c r="O405" s="114"/>
      <c r="P405" s="12"/>
      <c r="Q405" s="12"/>
      <c r="R405" s="12"/>
      <c r="S405" s="114"/>
      <c r="T405" s="114"/>
      <c r="U405" s="114"/>
      <c r="V405" s="114"/>
      <c r="W405" s="114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</row>
    <row r="406" spans="2:69"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</row>
    <row r="407" spans="2:69"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</row>
    <row r="408" spans="2:69">
      <c r="L408" s="12"/>
      <c r="M408" s="12"/>
      <c r="N408" s="12"/>
      <c r="O408" s="12"/>
      <c r="P408" s="18"/>
      <c r="Q408" s="18"/>
      <c r="R408" s="18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</row>
    <row r="409" spans="2:69" ht="15" customHeight="1">
      <c r="L409" s="12"/>
      <c r="M409" s="12"/>
      <c r="N409" s="429"/>
      <c r="O409" s="22"/>
      <c r="P409" s="20"/>
      <c r="Q409" s="20"/>
      <c r="R409" s="20"/>
      <c r="S409" s="12"/>
      <c r="T409" s="19"/>
      <c r="U409" s="12"/>
      <c r="V409" s="19"/>
      <c r="W409" s="23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</row>
    <row r="410" spans="2:69" ht="15" customHeight="1">
      <c r="L410" s="12"/>
      <c r="M410" s="12"/>
      <c r="N410" s="430"/>
      <c r="O410" s="24"/>
      <c r="P410" s="27"/>
      <c r="Q410" s="28"/>
      <c r="R410" s="29"/>
      <c r="S410" s="12"/>
      <c r="T410" s="21"/>
      <c r="U410" s="12"/>
      <c r="V410" s="21"/>
      <c r="W410" s="25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</row>
    <row r="411" spans="2:69" ht="12" customHeight="1">
      <c r="L411" s="12"/>
      <c r="M411" s="12"/>
      <c r="N411" s="431"/>
      <c r="O411" s="26"/>
      <c r="P411" s="12"/>
      <c r="Q411" s="12"/>
      <c r="R411" s="12"/>
      <c r="S411" s="28"/>
      <c r="T411" s="29"/>
      <c r="U411" s="28"/>
      <c r="V411" s="29"/>
      <c r="W411" s="30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</row>
    <row r="412" spans="2:69" ht="24" customHeight="1"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</row>
    <row r="413" spans="2:69" ht="15" customHeight="1"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</row>
    <row r="414" spans="2:69" ht="15" customHeight="1">
      <c r="L414" s="12"/>
      <c r="M414" s="12"/>
      <c r="N414" s="17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</row>
    <row r="415" spans="2:69" ht="23.25" customHeight="1">
      <c r="B415" s="16" t="s">
        <v>222</v>
      </c>
      <c r="L415" s="12"/>
      <c r="M415" s="12"/>
      <c r="N415" s="12"/>
      <c r="O415" s="12"/>
      <c r="P415" s="114"/>
      <c r="Q415" s="114"/>
      <c r="R415" s="114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</row>
    <row r="416" spans="2:69" ht="15" customHeight="1">
      <c r="B416" s="16"/>
      <c r="L416" s="12"/>
      <c r="M416" s="12"/>
      <c r="N416" s="114"/>
      <c r="O416" s="114"/>
      <c r="P416" s="121"/>
      <c r="Q416" s="122"/>
      <c r="R416" s="122"/>
      <c r="S416" s="114"/>
      <c r="T416" s="114"/>
      <c r="U416" s="114"/>
      <c r="V416" s="114"/>
      <c r="W416" s="114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</row>
    <row r="417" spans="2:82" ht="15" customHeight="1">
      <c r="B417" s="16" t="s">
        <v>261</v>
      </c>
      <c r="L417" s="12"/>
      <c r="M417" s="12"/>
      <c r="N417" s="444"/>
      <c r="O417" s="445"/>
      <c r="P417" s="432"/>
      <c r="Q417" s="433"/>
      <c r="R417" s="184"/>
      <c r="S417" s="181"/>
      <c r="T417" s="442"/>
      <c r="U417" s="442"/>
      <c r="V417" s="442"/>
      <c r="W417" s="443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</row>
    <row r="418" spans="2:82" ht="15" customHeight="1">
      <c r="L418" s="12"/>
      <c r="M418" s="12"/>
      <c r="N418" s="446"/>
      <c r="O418" s="447"/>
      <c r="P418" s="33"/>
      <c r="Q418" s="34"/>
      <c r="R418" s="34"/>
      <c r="S418" s="184"/>
      <c r="T418" s="433"/>
      <c r="U418" s="433"/>
      <c r="V418" s="433"/>
      <c r="W418" s="435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</row>
    <row r="419" spans="2:82" ht="15" customHeight="1">
      <c r="L419" s="12"/>
      <c r="M419" s="12"/>
      <c r="N419" s="448"/>
      <c r="O419" s="449"/>
      <c r="P419" s="36"/>
      <c r="Q419" s="18"/>
      <c r="R419" s="19"/>
      <c r="S419" s="34"/>
      <c r="T419" s="34"/>
      <c r="U419" s="34"/>
      <c r="V419" s="34"/>
      <c r="W419" s="35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</row>
    <row r="420" spans="2:82" ht="15" customHeight="1">
      <c r="L420" s="12"/>
      <c r="M420" s="12"/>
      <c r="N420" s="429"/>
      <c r="O420" s="22"/>
      <c r="P420" s="440"/>
      <c r="Q420" s="440"/>
      <c r="R420" s="440"/>
      <c r="S420" s="440"/>
      <c r="T420" s="440"/>
      <c r="U420" s="440"/>
      <c r="V420" s="440"/>
      <c r="W420" s="440"/>
      <c r="X420" s="440"/>
      <c r="Y420" s="440"/>
      <c r="Z420" s="440"/>
      <c r="AA420" s="440"/>
      <c r="AB420" s="440"/>
      <c r="AC420" s="440"/>
      <c r="AD420" s="440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</row>
    <row r="421" spans="2:82" ht="15" customHeight="1">
      <c r="L421" s="12"/>
      <c r="M421" s="12"/>
      <c r="N421" s="430"/>
      <c r="O421" s="24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</row>
    <row r="422" spans="2:82" ht="15" customHeight="1">
      <c r="L422" s="12"/>
      <c r="M422" s="12"/>
      <c r="N422" s="430"/>
      <c r="O422" s="24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</row>
    <row r="423" spans="2:82" ht="15" customHeight="1">
      <c r="L423" s="12"/>
      <c r="M423" s="12"/>
      <c r="N423" s="431"/>
      <c r="O423" s="26"/>
      <c r="P423" s="440" t="s">
        <v>304</v>
      </c>
      <c r="Q423" s="440"/>
      <c r="R423" s="440"/>
      <c r="S423" s="440"/>
      <c r="T423" s="440"/>
      <c r="U423" s="440"/>
      <c r="V423" s="440"/>
      <c r="W423" s="440"/>
      <c r="X423" s="440"/>
      <c r="Y423" s="440"/>
      <c r="Z423" s="440"/>
      <c r="AA423" s="440"/>
      <c r="AB423" s="440"/>
      <c r="AC423" s="440"/>
      <c r="AD423" s="440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</row>
    <row r="424" spans="2:82" ht="15" customHeight="1">
      <c r="L424" s="12"/>
      <c r="M424" s="12"/>
      <c r="N424" s="12"/>
      <c r="O424" s="12"/>
      <c r="P424" s="232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</row>
    <row r="425" spans="2:82" ht="15" customHeight="1">
      <c r="L425" s="12"/>
      <c r="M425" s="12"/>
      <c r="N425" s="12"/>
      <c r="O425" s="12"/>
      <c r="P425" s="232"/>
      <c r="Q425" s="233" t="s">
        <v>305</v>
      </c>
      <c r="R425" s="233" t="s">
        <v>140</v>
      </c>
      <c r="S425" s="233" t="s">
        <v>142</v>
      </c>
      <c r="T425" s="233" t="s">
        <v>143</v>
      </c>
      <c r="U425" s="233" t="s">
        <v>269</v>
      </c>
      <c r="V425" s="233" t="s">
        <v>145</v>
      </c>
      <c r="W425" s="233" t="s">
        <v>146</v>
      </c>
      <c r="X425" s="233" t="s">
        <v>147</v>
      </c>
      <c r="Y425" s="233" t="s">
        <v>148</v>
      </c>
      <c r="Z425" s="233" t="s">
        <v>149</v>
      </c>
      <c r="AA425" s="233" t="s">
        <v>270</v>
      </c>
      <c r="AB425" s="233" t="s">
        <v>151</v>
      </c>
      <c r="AC425" s="233" t="s">
        <v>152</v>
      </c>
      <c r="AD425" s="233" t="s">
        <v>153</v>
      </c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</row>
    <row r="426" spans="2:82" ht="15" customHeight="1">
      <c r="L426" s="12"/>
      <c r="M426" s="12"/>
      <c r="N426" s="32"/>
      <c r="O426" s="12"/>
      <c r="P426" s="203" t="s">
        <v>301</v>
      </c>
      <c r="Q426" s="204">
        <v>0.58823529411764719</v>
      </c>
      <c r="R426" s="204">
        <v>-0.15686274509803921</v>
      </c>
      <c r="S426" s="205">
        <v>-1.392156862745098</v>
      </c>
      <c r="T426" s="204">
        <v>-0.29411764705882354</v>
      </c>
      <c r="U426" s="204">
        <v>-0.70588235294117629</v>
      </c>
      <c r="V426" s="204">
        <v>-0.49019607843137253</v>
      </c>
      <c r="W426" s="204">
        <v>-0.35294117647058809</v>
      </c>
      <c r="X426" s="204">
        <v>-0.45098039215686264</v>
      </c>
      <c r="Y426" s="204">
        <v>-0.19607843137254904</v>
      </c>
      <c r="Z426" s="204">
        <v>-0.50980392156862731</v>
      </c>
      <c r="AA426" s="204">
        <v>-0.88235294117647067</v>
      </c>
      <c r="AB426" s="205">
        <v>-1.0392156862745103</v>
      </c>
      <c r="AC426" s="204">
        <v>-0.15686274509803927</v>
      </c>
      <c r="AD426" s="204">
        <v>-0.50980392156862742</v>
      </c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</row>
    <row r="427" spans="2:82" ht="15" customHeight="1">
      <c r="L427" s="12"/>
      <c r="M427" s="12"/>
      <c r="N427" s="12"/>
      <c r="O427" s="12"/>
      <c r="P427" s="203" t="s">
        <v>308</v>
      </c>
      <c r="Q427" s="204">
        <v>0.7142857142857143</v>
      </c>
      <c r="R427" s="204">
        <v>0.14285714285714288</v>
      </c>
      <c r="S427" s="205">
        <v>-1.2857142857142856</v>
      </c>
      <c r="T427" s="205">
        <v>-3.1428571428571432</v>
      </c>
      <c r="U427" s="204">
        <v>-0.57142857142857151</v>
      </c>
      <c r="V427" s="204">
        <v>0.14285714285714288</v>
      </c>
      <c r="W427" s="204">
        <v>-0.14285714285714288</v>
      </c>
      <c r="X427" s="205">
        <v>0</v>
      </c>
      <c r="Y427" s="204">
        <v>-0.28571428571428575</v>
      </c>
      <c r="Z427" s="204">
        <v>-0.28571428571428575</v>
      </c>
      <c r="AA427" s="204">
        <v>-0.8571428571428571</v>
      </c>
      <c r="AB427" s="204">
        <v>-0.42857142857142855</v>
      </c>
      <c r="AC427" s="204">
        <v>-0.7142857142857143</v>
      </c>
      <c r="AD427" s="205">
        <v>0</v>
      </c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</row>
    <row r="428" spans="2:82" ht="15" customHeight="1">
      <c r="L428" s="12"/>
      <c r="M428" s="12"/>
      <c r="N428" s="114"/>
      <c r="O428" s="192"/>
      <c r="P428" s="203" t="s">
        <v>9</v>
      </c>
      <c r="Q428" s="204">
        <v>0.60344827586206906</v>
      </c>
      <c r="R428" s="204">
        <v>-0.12068965517241381</v>
      </c>
      <c r="S428" s="205">
        <v>-1.3793103448275863</v>
      </c>
      <c r="T428" s="204">
        <v>-0.63793103448275856</v>
      </c>
      <c r="U428" s="204">
        <v>-0.68965517241379293</v>
      </c>
      <c r="V428" s="204">
        <v>-0.4137931034482758</v>
      </c>
      <c r="W428" s="204">
        <v>-0.3275862068965516</v>
      </c>
      <c r="X428" s="204">
        <v>-0.39655172413793088</v>
      </c>
      <c r="Y428" s="204">
        <v>-0.20689655172413796</v>
      </c>
      <c r="Z428" s="204">
        <v>-0.48275862068965503</v>
      </c>
      <c r="AA428" s="204">
        <v>-0.8793103448275863</v>
      </c>
      <c r="AB428" s="204">
        <v>-0.96551724137931072</v>
      </c>
      <c r="AC428" s="204">
        <v>-0.22413793103448279</v>
      </c>
      <c r="AD428" s="204">
        <v>-0.44827586206896552</v>
      </c>
      <c r="AE428" s="19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</row>
    <row r="429" spans="2:82" ht="15" customHeight="1"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</row>
    <row r="430" spans="2:82">
      <c r="L430" s="12"/>
      <c r="M430" s="12"/>
      <c r="N430" s="12"/>
      <c r="O430" s="12"/>
      <c r="P430" s="18"/>
      <c r="Q430" s="18"/>
      <c r="R430" s="18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</row>
    <row r="431" spans="2:82" ht="15" customHeight="1">
      <c r="B431" s="16"/>
      <c r="L431" s="12"/>
      <c r="M431" s="12"/>
      <c r="N431" s="429"/>
      <c r="O431" s="22"/>
      <c r="P431" s="20"/>
      <c r="Q431" s="20"/>
      <c r="R431" s="20"/>
      <c r="S431" s="18"/>
      <c r="T431" s="18"/>
      <c r="U431" s="18"/>
      <c r="V431" s="19"/>
      <c r="W431" s="12"/>
      <c r="X431" s="19"/>
      <c r="Y431" s="12"/>
      <c r="Z431" s="19"/>
      <c r="AA431" s="12"/>
      <c r="AB431" s="18"/>
      <c r="AC431" s="23"/>
      <c r="AD431" s="19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</row>
    <row r="432" spans="2:82" ht="15" customHeight="1">
      <c r="B432" s="16"/>
      <c r="L432" s="12"/>
      <c r="M432" s="12"/>
      <c r="N432" s="429"/>
      <c r="O432" s="22"/>
      <c r="P432" s="20"/>
      <c r="Q432" s="20"/>
      <c r="R432" s="20"/>
      <c r="S432" s="18"/>
      <c r="T432" s="18"/>
      <c r="U432" s="18"/>
      <c r="V432" s="19"/>
      <c r="W432" s="12"/>
      <c r="X432" s="19"/>
      <c r="Y432" s="12"/>
      <c r="Z432" s="19"/>
      <c r="AA432" s="12"/>
      <c r="AB432" s="18"/>
      <c r="AC432" s="23"/>
      <c r="AD432" s="19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</row>
    <row r="433" spans="2:82" ht="15" customHeight="1">
      <c r="B433" s="16"/>
      <c r="L433" s="12"/>
      <c r="M433" s="12"/>
      <c r="N433" s="430"/>
      <c r="O433" s="24"/>
      <c r="P433" s="20"/>
      <c r="Q433" s="20"/>
      <c r="R433" s="20"/>
      <c r="S433" s="20"/>
      <c r="T433" s="20"/>
      <c r="U433" s="20"/>
      <c r="V433" s="21"/>
      <c r="W433" s="12"/>
      <c r="X433" s="21"/>
      <c r="Y433" s="12"/>
      <c r="Z433" s="21"/>
      <c r="AA433" s="12"/>
      <c r="AB433" s="20"/>
      <c r="AC433" s="25"/>
      <c r="AD433" s="21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</row>
    <row r="434" spans="2:82" ht="15" customHeight="1">
      <c r="B434" s="16"/>
      <c r="L434" s="12"/>
      <c r="M434" s="12"/>
      <c r="N434" s="430"/>
      <c r="O434" s="24"/>
      <c r="P434" s="20"/>
      <c r="Q434" s="20"/>
      <c r="R434" s="20"/>
      <c r="S434" s="20"/>
      <c r="T434" s="20"/>
      <c r="U434" s="20"/>
      <c r="V434" s="21"/>
      <c r="W434" s="12"/>
      <c r="X434" s="21"/>
      <c r="Y434" s="12"/>
      <c r="Z434" s="21"/>
      <c r="AA434" s="12"/>
      <c r="AB434" s="20"/>
      <c r="AC434" s="25"/>
      <c r="AD434" s="21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</row>
    <row r="435" spans="2:82" ht="15" customHeight="1">
      <c r="L435" s="12"/>
      <c r="M435" s="12"/>
      <c r="N435" s="430"/>
      <c r="O435" s="24"/>
      <c r="P435" s="27"/>
      <c r="Q435" s="28"/>
      <c r="R435" s="29"/>
      <c r="S435" s="20"/>
      <c r="T435" s="20"/>
      <c r="U435" s="20"/>
      <c r="V435" s="21"/>
      <c r="W435" s="12"/>
      <c r="X435" s="21"/>
      <c r="Y435" s="12"/>
      <c r="Z435" s="21"/>
      <c r="AA435" s="12"/>
      <c r="AB435" s="20"/>
      <c r="AC435" s="25"/>
      <c r="AD435" s="21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</row>
    <row r="436" spans="2:82" ht="15" customHeight="1">
      <c r="L436" s="12"/>
      <c r="M436" s="12"/>
      <c r="N436" s="431"/>
      <c r="O436" s="26"/>
      <c r="P436" s="12"/>
      <c r="Q436" s="12"/>
      <c r="R436" s="12"/>
      <c r="S436" s="28"/>
      <c r="T436" s="29"/>
      <c r="U436" s="28"/>
      <c r="V436" s="29"/>
      <c r="W436" s="28"/>
      <c r="X436" s="29"/>
      <c r="Y436" s="28"/>
      <c r="Z436" s="29"/>
      <c r="AA436" s="28"/>
      <c r="AB436" s="29"/>
      <c r="AC436" s="28"/>
      <c r="AD436" s="29"/>
      <c r="AE436" s="30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</row>
    <row r="437" spans="2:82" ht="15" customHeight="1"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</row>
    <row r="438" spans="2:82" ht="15" customHeight="1"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</row>
    <row r="439" spans="2:82" ht="15" customHeight="1">
      <c r="L439" s="12"/>
      <c r="M439" s="12"/>
      <c r="N439" s="3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</row>
    <row r="440" spans="2:82" ht="15" customHeight="1">
      <c r="L440" s="12"/>
      <c r="M440" s="12"/>
      <c r="N440" s="12"/>
      <c r="O440" s="12"/>
      <c r="P440" s="114"/>
      <c r="Q440" s="114"/>
      <c r="R440" s="114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</row>
    <row r="441" spans="2:82" ht="15" customHeight="1">
      <c r="L441" s="12"/>
      <c r="M441" s="12"/>
      <c r="N441" s="114"/>
      <c r="O441" s="114"/>
      <c r="P441" s="12"/>
      <c r="Q441" s="12"/>
      <c r="R441" s="12"/>
      <c r="S441" s="114"/>
      <c r="T441" s="114"/>
      <c r="U441" s="114"/>
      <c r="V441" s="114"/>
      <c r="W441" s="114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</row>
    <row r="442" spans="2:82" ht="15" customHeight="1"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</row>
    <row r="443" spans="2:82" ht="15" customHeight="1">
      <c r="B443" s="16" t="s">
        <v>141</v>
      </c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</row>
    <row r="444" spans="2:82" ht="15" customHeight="1">
      <c r="L444" s="12"/>
      <c r="M444" s="12"/>
      <c r="N444" s="12"/>
      <c r="O444" s="12"/>
      <c r="P444" s="18"/>
      <c r="Q444" s="18"/>
      <c r="R444" s="18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</row>
    <row r="445" spans="2:82" ht="15" customHeight="1">
      <c r="L445" s="12"/>
      <c r="M445" s="12"/>
      <c r="N445" s="429"/>
      <c r="O445" s="22"/>
      <c r="P445" s="20"/>
      <c r="Q445" s="20"/>
      <c r="R445" s="20"/>
      <c r="S445" s="23"/>
      <c r="T445" s="19"/>
      <c r="U445" s="12"/>
      <c r="V445" s="19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</row>
    <row r="446" spans="2:82" ht="15" customHeight="1">
      <c r="L446" s="12"/>
      <c r="M446" s="12"/>
      <c r="N446" s="430"/>
      <c r="O446" s="24"/>
      <c r="P446" s="20"/>
      <c r="Q446" s="20"/>
      <c r="R446" s="20"/>
      <c r="S446" s="25"/>
      <c r="T446" s="21"/>
      <c r="U446" s="12"/>
      <c r="V446" s="21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</row>
    <row r="447" spans="2:82" ht="15" customHeight="1">
      <c r="L447" s="12"/>
      <c r="M447" s="12"/>
      <c r="N447" s="430"/>
      <c r="O447" s="24"/>
      <c r="P447" s="27"/>
      <c r="Q447" s="28"/>
      <c r="R447" s="29"/>
      <c r="S447" s="25"/>
      <c r="T447" s="21"/>
      <c r="U447" s="12"/>
      <c r="V447" s="21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</row>
    <row r="448" spans="2:82" ht="15" customHeight="1">
      <c r="L448" s="12"/>
      <c r="M448" s="12"/>
      <c r="N448" s="431"/>
      <c r="O448" s="26"/>
      <c r="P448" s="12"/>
      <c r="Q448" s="12"/>
      <c r="R448" s="12"/>
      <c r="S448" s="28"/>
      <c r="T448" s="29"/>
      <c r="U448" s="28"/>
      <c r="V448" s="29"/>
      <c r="W448" s="30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</row>
    <row r="449" spans="12:82" ht="15" customHeight="1"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</row>
    <row r="450" spans="12:82" ht="15" customHeight="1"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</row>
    <row r="451" spans="12:82" ht="15" customHeight="1">
      <c r="L451" s="12"/>
      <c r="M451" s="12"/>
      <c r="N451" s="17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</row>
    <row r="452" spans="12:82" ht="15" customHeight="1">
      <c r="L452" s="12"/>
      <c r="M452" s="12"/>
      <c r="N452" s="12"/>
      <c r="O452" s="12"/>
      <c r="P452" s="114"/>
      <c r="Q452" s="114"/>
      <c r="R452" s="114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</row>
    <row r="453" spans="12:82" ht="15" customHeight="1">
      <c r="L453" s="12"/>
      <c r="M453" s="12"/>
      <c r="N453" s="114"/>
      <c r="O453" s="114"/>
      <c r="P453" s="12"/>
      <c r="Q453" s="12"/>
      <c r="R453" s="12"/>
      <c r="S453" s="114"/>
      <c r="T453" s="114"/>
      <c r="U453" s="114"/>
      <c r="V453" s="114"/>
      <c r="W453" s="114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</row>
    <row r="454" spans="12:82" ht="15" customHeight="1"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</row>
    <row r="455" spans="12:82" ht="15" customHeight="1"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</row>
    <row r="456" spans="12:82" ht="15" customHeight="1">
      <c r="L456" s="12"/>
      <c r="M456" s="12"/>
      <c r="N456" s="12"/>
      <c r="O456" s="12"/>
      <c r="P456" s="18"/>
      <c r="Q456" s="18"/>
      <c r="R456" s="18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</row>
    <row r="457" spans="12:82" ht="15" customHeight="1">
      <c r="L457" s="12"/>
      <c r="M457" s="12"/>
      <c r="N457" s="429"/>
      <c r="O457" s="22"/>
      <c r="P457" s="20"/>
      <c r="Q457" s="20"/>
      <c r="R457" s="20"/>
      <c r="S457" s="23"/>
      <c r="T457" s="19"/>
      <c r="U457" s="12"/>
      <c r="V457" s="19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</row>
    <row r="458" spans="12:82" ht="15" customHeight="1">
      <c r="L458" s="12"/>
      <c r="M458" s="12"/>
      <c r="N458" s="430"/>
      <c r="O458" s="24"/>
      <c r="P458" s="20"/>
      <c r="Q458" s="20"/>
      <c r="R458" s="20"/>
      <c r="S458" s="25"/>
      <c r="T458" s="21"/>
      <c r="U458" s="12"/>
      <c r="V458" s="21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</row>
    <row r="459" spans="12:82" ht="15" customHeight="1">
      <c r="L459" s="12"/>
      <c r="M459" s="12"/>
      <c r="N459" s="430"/>
      <c r="O459" s="24"/>
      <c r="P459" s="27"/>
      <c r="Q459" s="28"/>
      <c r="R459" s="29"/>
      <c r="S459" s="25"/>
      <c r="T459" s="21"/>
      <c r="U459" s="12"/>
      <c r="V459" s="21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</row>
    <row r="460" spans="12:82" ht="15" customHeight="1">
      <c r="L460" s="12"/>
      <c r="M460" s="12"/>
      <c r="N460" s="431"/>
      <c r="O460" s="26"/>
      <c r="P460" s="12"/>
      <c r="Q460" s="12"/>
      <c r="R460" s="12"/>
      <c r="S460" s="28"/>
      <c r="T460" s="29"/>
      <c r="U460" s="28"/>
      <c r="V460" s="29"/>
      <c r="W460" s="30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</row>
    <row r="461" spans="12:82" ht="15" customHeight="1"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</row>
    <row r="462" spans="12:82" ht="15" customHeight="1"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</row>
    <row r="463" spans="12:82" ht="15" customHeight="1">
      <c r="L463" s="12"/>
      <c r="M463" s="12"/>
      <c r="N463" s="3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</row>
    <row r="464" spans="12:82" ht="15" customHeight="1">
      <c r="L464" s="12"/>
      <c r="M464" s="12"/>
      <c r="N464" s="12"/>
      <c r="O464" s="12"/>
      <c r="P464" s="114"/>
      <c r="Q464" s="114"/>
      <c r="R464" s="114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</row>
    <row r="465" spans="2:82" ht="15" customHeight="1">
      <c r="L465" s="12"/>
      <c r="M465" s="12"/>
      <c r="N465" s="114"/>
      <c r="O465" s="114"/>
      <c r="P465" s="12"/>
      <c r="Q465" s="12"/>
      <c r="R465" s="12"/>
      <c r="S465" s="114"/>
      <c r="T465" s="114"/>
      <c r="U465" s="114"/>
      <c r="V465" s="114"/>
      <c r="W465" s="114"/>
      <c r="X465" s="114"/>
      <c r="Y465" s="114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</row>
    <row r="466" spans="2:82" ht="15" customHeight="1"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</row>
    <row r="467" spans="2:82" ht="15" customHeight="1"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</row>
    <row r="468" spans="2:82" ht="15" customHeight="1">
      <c r="B468" s="16" t="s">
        <v>144</v>
      </c>
      <c r="L468" s="12"/>
      <c r="M468" s="12"/>
      <c r="N468" s="12"/>
      <c r="O468" s="12"/>
      <c r="P468" s="18"/>
      <c r="Q468" s="18"/>
      <c r="R468" s="18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</row>
    <row r="469" spans="2:82" ht="15" customHeight="1">
      <c r="L469" s="12"/>
      <c r="M469" s="12"/>
      <c r="N469" s="429"/>
      <c r="O469" s="22"/>
      <c r="P469" s="18"/>
      <c r="Q469" s="18"/>
      <c r="R469" s="18"/>
      <c r="S469" s="18"/>
      <c r="T469" s="23"/>
      <c r="U469" s="12"/>
      <c r="V469" s="19"/>
      <c r="W469" s="12"/>
      <c r="X469" s="19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</row>
    <row r="470" spans="2:82" ht="15" customHeight="1">
      <c r="L470" s="12"/>
      <c r="M470" s="12"/>
      <c r="N470" s="429"/>
      <c r="O470" s="22"/>
      <c r="P470" s="18"/>
      <c r="Q470" s="18"/>
      <c r="R470" s="18"/>
      <c r="S470" s="18"/>
      <c r="T470" s="23"/>
      <c r="U470" s="12"/>
      <c r="V470" s="19"/>
      <c r="W470" s="12"/>
      <c r="X470" s="19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</row>
    <row r="471" spans="2:82" ht="15" customHeight="1">
      <c r="L471" s="12"/>
      <c r="M471" s="12"/>
      <c r="N471" s="429"/>
      <c r="O471" s="22"/>
      <c r="P471" s="18"/>
      <c r="Q471" s="18"/>
      <c r="R471" s="18"/>
      <c r="S471" s="18"/>
      <c r="T471" s="23"/>
      <c r="U471" s="12"/>
      <c r="V471" s="19"/>
      <c r="W471" s="12"/>
      <c r="X471" s="19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</row>
    <row r="472" spans="2:82" ht="15" customHeight="1">
      <c r="L472" s="12"/>
      <c r="M472" s="12"/>
      <c r="N472" s="429"/>
      <c r="O472" s="22"/>
      <c r="P472" s="18"/>
      <c r="Q472" s="18"/>
      <c r="R472" s="18"/>
      <c r="S472" s="18"/>
      <c r="T472" s="23"/>
      <c r="U472" s="12"/>
      <c r="V472" s="19"/>
      <c r="W472" s="12"/>
      <c r="X472" s="19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</row>
    <row r="473" spans="2:82" ht="15" customHeight="1">
      <c r="L473" s="12"/>
      <c r="M473" s="12"/>
      <c r="N473" s="429"/>
      <c r="O473" s="22"/>
      <c r="P473" s="18"/>
      <c r="Q473" s="18"/>
      <c r="R473" s="18"/>
      <c r="S473" s="18"/>
      <c r="T473" s="23"/>
      <c r="U473" s="12"/>
      <c r="V473" s="19"/>
      <c r="W473" s="12"/>
      <c r="X473" s="19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</row>
    <row r="474" spans="2:82" ht="15" customHeight="1">
      <c r="L474" s="12"/>
      <c r="M474" s="12"/>
      <c r="N474" s="429"/>
      <c r="O474" s="22"/>
      <c r="P474" s="18"/>
      <c r="Q474" s="18"/>
      <c r="R474" s="18"/>
      <c r="S474" s="18"/>
      <c r="T474" s="23"/>
      <c r="U474" s="12"/>
      <c r="V474" s="19"/>
      <c r="W474" s="12"/>
      <c r="X474" s="19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</row>
    <row r="475" spans="2:82" ht="15" customHeight="1">
      <c r="L475" s="12"/>
      <c r="M475" s="12"/>
      <c r="N475" s="429"/>
      <c r="O475" s="22"/>
      <c r="P475" s="18"/>
      <c r="Q475" s="18"/>
      <c r="R475" s="18"/>
      <c r="S475" s="18"/>
      <c r="T475" s="23"/>
      <c r="U475" s="12"/>
      <c r="V475" s="19"/>
      <c r="W475" s="12"/>
      <c r="X475" s="19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</row>
    <row r="476" spans="2:82" ht="15" customHeight="1">
      <c r="L476" s="12"/>
      <c r="M476" s="12"/>
      <c r="N476" s="429"/>
      <c r="O476" s="22"/>
      <c r="P476" s="18"/>
      <c r="Q476" s="18"/>
      <c r="R476" s="18"/>
      <c r="S476" s="18"/>
      <c r="T476" s="23"/>
      <c r="U476" s="12"/>
      <c r="V476" s="19"/>
      <c r="W476" s="12"/>
      <c r="X476" s="19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</row>
    <row r="477" spans="2:82" ht="15" customHeight="1">
      <c r="L477" s="12"/>
      <c r="M477" s="12"/>
      <c r="N477" s="429"/>
      <c r="O477" s="22"/>
      <c r="P477" s="18"/>
      <c r="Q477" s="18"/>
      <c r="R477" s="18"/>
      <c r="S477" s="18"/>
      <c r="T477" s="23"/>
      <c r="U477" s="12"/>
      <c r="V477" s="19"/>
      <c r="W477" s="12"/>
      <c r="X477" s="19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</row>
    <row r="478" spans="2:82" ht="15" customHeight="1">
      <c r="L478" s="12"/>
      <c r="M478" s="12"/>
      <c r="N478" s="429"/>
      <c r="O478" s="22"/>
      <c r="P478" s="18"/>
      <c r="Q478" s="18"/>
      <c r="R478" s="18"/>
      <c r="S478" s="18"/>
      <c r="T478" s="23"/>
      <c r="U478" s="12"/>
      <c r="V478" s="19"/>
      <c r="W478" s="12"/>
      <c r="X478" s="19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</row>
    <row r="479" spans="2:82" ht="15" customHeight="1">
      <c r="L479" s="12"/>
      <c r="M479" s="12"/>
      <c r="N479" s="429"/>
      <c r="O479" s="22"/>
      <c r="P479" s="18"/>
      <c r="Q479" s="18"/>
      <c r="R479" s="18"/>
      <c r="S479" s="18"/>
      <c r="T479" s="23"/>
      <c r="U479" s="12"/>
      <c r="V479" s="19"/>
      <c r="W479" s="12"/>
      <c r="X479" s="19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</row>
    <row r="480" spans="2:82" ht="15" customHeight="1">
      <c r="L480" s="12"/>
      <c r="M480" s="12"/>
      <c r="N480" s="429"/>
      <c r="O480" s="22"/>
      <c r="P480" s="18"/>
      <c r="Q480" s="18"/>
      <c r="R480" s="18"/>
      <c r="S480" s="18"/>
      <c r="T480" s="23"/>
      <c r="U480" s="12"/>
      <c r="V480" s="19"/>
      <c r="W480" s="12"/>
      <c r="X480" s="19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</row>
    <row r="481" spans="12:82" ht="15" customHeight="1">
      <c r="L481" s="12"/>
      <c r="M481" s="12"/>
      <c r="N481" s="429"/>
      <c r="O481" s="22"/>
      <c r="P481" s="18"/>
      <c r="Q481" s="18"/>
      <c r="R481" s="18"/>
      <c r="S481" s="18"/>
      <c r="T481" s="23"/>
      <c r="U481" s="12"/>
      <c r="V481" s="19"/>
      <c r="W481" s="12"/>
      <c r="X481" s="19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</row>
    <row r="482" spans="12:82" ht="15" customHeight="1">
      <c r="L482" s="12"/>
      <c r="M482" s="12"/>
      <c r="N482" s="429"/>
      <c r="O482" s="22"/>
      <c r="P482" s="18"/>
      <c r="Q482" s="18"/>
      <c r="R482" s="18"/>
      <c r="S482" s="18"/>
      <c r="T482" s="23"/>
      <c r="U482" s="12"/>
      <c r="V482" s="19"/>
      <c r="W482" s="12"/>
      <c r="X482" s="19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</row>
    <row r="483" spans="12:82" ht="15" customHeight="1">
      <c r="L483" s="12"/>
      <c r="M483" s="12"/>
      <c r="N483" s="429"/>
      <c r="O483" s="22"/>
      <c r="P483" s="18"/>
      <c r="Q483" s="18"/>
      <c r="R483" s="18"/>
      <c r="S483" s="18"/>
      <c r="T483" s="23"/>
      <c r="U483" s="12"/>
      <c r="V483" s="19"/>
      <c r="W483" s="12"/>
      <c r="X483" s="19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</row>
    <row r="484" spans="12:82" ht="15" customHeight="1">
      <c r="L484" s="12"/>
      <c r="M484" s="12"/>
      <c r="N484" s="429"/>
      <c r="O484" s="22"/>
      <c r="P484" s="18"/>
      <c r="Q484" s="18"/>
      <c r="R484" s="18"/>
      <c r="S484" s="18"/>
      <c r="T484" s="23"/>
      <c r="U484" s="12"/>
      <c r="V484" s="19"/>
      <c r="W484" s="12"/>
      <c r="X484" s="19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</row>
    <row r="485" spans="12:82" ht="15" customHeight="1">
      <c r="L485" s="12"/>
      <c r="M485" s="12"/>
      <c r="N485" s="429"/>
      <c r="O485" s="22"/>
      <c r="P485" s="18"/>
      <c r="Q485" s="18"/>
      <c r="R485" s="18"/>
      <c r="S485" s="18"/>
      <c r="T485" s="23"/>
      <c r="U485" s="12"/>
      <c r="V485" s="19"/>
      <c r="W485" s="12"/>
      <c r="X485" s="19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</row>
    <row r="486" spans="12:82" ht="15" customHeight="1">
      <c r="L486" s="12"/>
      <c r="M486" s="12"/>
      <c r="N486" s="429"/>
      <c r="O486" s="22"/>
      <c r="P486" s="18"/>
      <c r="Q486" s="18"/>
      <c r="R486" s="18"/>
      <c r="S486" s="18"/>
      <c r="T486" s="23"/>
      <c r="U486" s="12"/>
      <c r="V486" s="19"/>
      <c r="W486" s="12"/>
      <c r="X486" s="19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</row>
    <row r="487" spans="12:82" ht="15" customHeight="1">
      <c r="L487" s="12"/>
      <c r="M487" s="12"/>
      <c r="N487" s="429"/>
      <c r="O487" s="22"/>
      <c r="P487" s="18"/>
      <c r="Q487" s="18"/>
      <c r="R487" s="18"/>
      <c r="S487" s="18"/>
      <c r="T487" s="23"/>
      <c r="U487" s="12"/>
      <c r="V487" s="19"/>
      <c r="W487" s="12"/>
      <c r="X487" s="19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</row>
    <row r="488" spans="12:82" ht="15" customHeight="1">
      <c r="L488" s="12"/>
      <c r="M488" s="12"/>
      <c r="N488" s="429"/>
      <c r="O488" s="22"/>
      <c r="P488" s="18"/>
      <c r="Q488" s="18"/>
      <c r="R488" s="18"/>
      <c r="S488" s="18"/>
      <c r="T488" s="23"/>
      <c r="U488" s="12"/>
      <c r="V488" s="19"/>
      <c r="W488" s="12"/>
      <c r="X488" s="19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</row>
    <row r="489" spans="12:82" ht="15" customHeight="1">
      <c r="L489" s="12"/>
      <c r="M489" s="12"/>
      <c r="N489" s="429"/>
      <c r="O489" s="22"/>
      <c r="P489" s="18"/>
      <c r="Q489" s="18"/>
      <c r="R489" s="18"/>
      <c r="S489" s="18"/>
      <c r="T489" s="23"/>
      <c r="U489" s="12"/>
      <c r="V489" s="19"/>
      <c r="W489" s="12"/>
      <c r="X489" s="19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</row>
    <row r="490" spans="12:82" ht="15" customHeight="1">
      <c r="L490" s="12"/>
      <c r="M490" s="12"/>
      <c r="N490" s="429"/>
      <c r="O490" s="22"/>
      <c r="P490" s="18"/>
      <c r="Q490" s="18"/>
      <c r="R490" s="18"/>
      <c r="S490" s="18"/>
      <c r="T490" s="23"/>
      <c r="U490" s="12"/>
      <c r="V490" s="19"/>
      <c r="W490" s="12"/>
      <c r="X490" s="19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</row>
    <row r="491" spans="12:82" ht="15" customHeight="1">
      <c r="L491" s="12"/>
      <c r="M491" s="12"/>
      <c r="N491" s="429"/>
      <c r="O491" s="22"/>
      <c r="P491" s="18"/>
      <c r="Q491" s="18"/>
      <c r="R491" s="18"/>
      <c r="S491" s="18"/>
      <c r="T491" s="23"/>
      <c r="U491" s="12"/>
      <c r="V491" s="19"/>
      <c r="W491" s="12"/>
      <c r="X491" s="19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</row>
    <row r="492" spans="12:82" ht="15" customHeight="1">
      <c r="L492" s="12"/>
      <c r="M492" s="12"/>
      <c r="N492" s="429"/>
      <c r="O492" s="22"/>
      <c r="P492" s="20"/>
      <c r="Q492" s="20"/>
      <c r="R492" s="20"/>
      <c r="S492" s="18"/>
      <c r="T492" s="23"/>
      <c r="U492" s="12"/>
      <c r="V492" s="19"/>
      <c r="W492" s="12"/>
      <c r="X492" s="19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</row>
    <row r="493" spans="12:82" ht="15" customHeight="1">
      <c r="L493" s="12"/>
      <c r="M493" s="12"/>
      <c r="N493" s="430"/>
      <c r="O493" s="24"/>
      <c r="P493" s="20"/>
      <c r="Q493" s="20"/>
      <c r="R493" s="20"/>
      <c r="S493" s="20"/>
      <c r="T493" s="25"/>
      <c r="U493" s="12"/>
      <c r="V493" s="21"/>
      <c r="W493" s="12"/>
      <c r="X493" s="21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</row>
    <row r="494" spans="12:82" ht="15" customHeight="1">
      <c r="L494" s="12"/>
      <c r="M494" s="12"/>
      <c r="N494" s="430"/>
      <c r="O494" s="24"/>
      <c r="P494" s="27"/>
      <c r="Q494" s="28"/>
      <c r="R494" s="29"/>
      <c r="S494" s="20"/>
      <c r="T494" s="25"/>
      <c r="U494" s="12"/>
      <c r="V494" s="21"/>
      <c r="W494" s="12"/>
      <c r="X494" s="21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</row>
    <row r="495" spans="12:82" ht="15" customHeight="1">
      <c r="L495" s="12"/>
      <c r="M495" s="12"/>
      <c r="N495" s="431"/>
      <c r="O495" s="26"/>
      <c r="P495" s="12"/>
      <c r="Q495" s="12"/>
      <c r="R495" s="12"/>
      <c r="S495" s="28"/>
      <c r="T495" s="29"/>
      <c r="U495" s="28"/>
      <c r="V495" s="29"/>
      <c r="W495" s="28"/>
      <c r="X495" s="29"/>
      <c r="Y495" s="30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</row>
    <row r="496" spans="12:82" ht="15" customHeight="1"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</row>
    <row r="497" spans="2:82" ht="15" customHeight="1">
      <c r="B497" s="16" t="s">
        <v>150</v>
      </c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</row>
    <row r="498" spans="2:82" ht="15" customHeight="1"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</row>
    <row r="499" spans="2:82" ht="15" customHeight="1"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</row>
    <row r="500" spans="2:82" ht="15" customHeight="1"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</row>
    <row r="501" spans="2:82" ht="15" customHeight="1"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</row>
    <row r="502" spans="2:82" ht="15" customHeight="1"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</row>
    <row r="503" spans="2:82" ht="15" customHeight="1"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</row>
    <row r="504" spans="2:82" ht="15" customHeight="1"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</row>
    <row r="505" spans="2:82" ht="15" customHeight="1"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</row>
    <row r="506" spans="2:82" ht="15" customHeight="1"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</row>
    <row r="507" spans="2:82" ht="15" customHeight="1"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</row>
    <row r="508" spans="2:82" ht="15" customHeight="1"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</row>
    <row r="509" spans="2:82" ht="15" customHeight="1"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</row>
    <row r="510" spans="2:82" ht="15" customHeight="1"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</row>
    <row r="511" spans="2:82" ht="15" customHeight="1">
      <c r="B511" s="16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</row>
    <row r="512" spans="2:82" ht="15" customHeight="1"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</row>
    <row r="513" spans="2:82" ht="15" customHeight="1"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</row>
    <row r="514" spans="2:82" ht="15" customHeight="1"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</row>
    <row r="515" spans="2:82" ht="15" customHeight="1"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</row>
    <row r="516" spans="2:82" ht="15" customHeight="1"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</row>
    <row r="517" spans="2:82" ht="15" customHeight="1">
      <c r="L517" s="12"/>
      <c r="M517" s="12"/>
      <c r="N517" s="12"/>
      <c r="O517" s="12"/>
      <c r="P517" s="134"/>
      <c r="Q517" s="134"/>
      <c r="R517" s="134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</row>
    <row r="518" spans="2:82" ht="15" customHeight="1">
      <c r="L518" s="12"/>
      <c r="M518" s="12"/>
      <c r="N518" s="134"/>
      <c r="O518" s="134"/>
      <c r="P518" s="12"/>
      <c r="Q518" s="12"/>
      <c r="R518" s="12"/>
      <c r="S518" s="134"/>
      <c r="T518" s="134"/>
      <c r="U518" s="134"/>
      <c r="V518" s="134"/>
      <c r="W518" s="134"/>
      <c r="X518" s="134"/>
      <c r="Y518" s="134"/>
      <c r="Z518" s="134"/>
      <c r="AA518" s="134"/>
      <c r="AB518" s="134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</row>
    <row r="519" spans="2:82" ht="15" customHeight="1">
      <c r="L519" s="12"/>
      <c r="M519" s="12"/>
      <c r="N519" s="12"/>
      <c r="O519" s="12"/>
      <c r="P519" s="109"/>
      <c r="Q519" s="109"/>
      <c r="R519" s="109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</row>
    <row r="520" spans="2:82" ht="15" customHeight="1"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</row>
    <row r="521" spans="2:82" ht="15" customHeight="1">
      <c r="L521" s="12"/>
      <c r="M521" s="12"/>
      <c r="N521" s="135"/>
      <c r="O521" s="136"/>
      <c r="P521" s="137"/>
      <c r="Q521" s="137"/>
      <c r="R521" s="136"/>
      <c r="S521" s="137"/>
      <c r="T521" s="136"/>
      <c r="U521" s="136"/>
      <c r="V521" s="136"/>
      <c r="W521" s="137"/>
      <c r="X521" s="136"/>
      <c r="Y521" s="137"/>
      <c r="Z521" s="136"/>
      <c r="AA521" s="136"/>
      <c r="AB521" s="136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</row>
    <row r="522" spans="2:82" ht="42.75" customHeight="1" thickBot="1">
      <c r="B522" s="97" t="s">
        <v>223</v>
      </c>
      <c r="C522" s="98"/>
      <c r="D522" s="99"/>
      <c r="E522" s="99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42"/>
      <c r="R522" s="142"/>
      <c r="S522" s="142"/>
      <c r="T522" s="136"/>
      <c r="U522" s="136"/>
      <c r="V522" s="137"/>
      <c r="W522" s="137"/>
      <c r="X522" s="137"/>
      <c r="Y522" s="137"/>
      <c r="Z522" s="137"/>
      <c r="AA522" s="137"/>
      <c r="AB522" s="136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</row>
    <row r="523" spans="2:82" ht="15" customHeight="1">
      <c r="B523" s="76" t="s">
        <v>263</v>
      </c>
      <c r="M523" s="7"/>
      <c r="N523" s="7"/>
      <c r="O523" s="7"/>
      <c r="P523" s="7"/>
      <c r="Q523" s="7"/>
      <c r="R523" s="7"/>
      <c r="S523" s="7"/>
      <c r="T523" s="136"/>
      <c r="U523" s="136"/>
      <c r="V523" s="136"/>
      <c r="W523" s="136"/>
      <c r="X523" s="136"/>
      <c r="Y523" s="137"/>
      <c r="Z523" s="136"/>
      <c r="AA523" s="137"/>
      <c r="AB523" s="137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</row>
    <row r="524" spans="2:82" ht="15" customHeight="1">
      <c r="L524" s="12"/>
      <c r="M524" s="12"/>
      <c r="N524" s="135"/>
      <c r="O524" s="136"/>
      <c r="P524" s="12"/>
      <c r="Q524" s="12"/>
      <c r="R524" s="12"/>
      <c r="S524" s="136"/>
      <c r="T524" s="136"/>
      <c r="U524" s="136"/>
      <c r="V524" s="136"/>
      <c r="W524" s="137"/>
      <c r="X524" s="136"/>
      <c r="Y524" s="137"/>
      <c r="Z524" s="136"/>
      <c r="AA524" s="137"/>
      <c r="AB524" s="137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</row>
    <row r="525" spans="2:82" ht="15" customHeight="1"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</row>
    <row r="526" spans="2:82" ht="15" customHeight="1"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</row>
    <row r="527" spans="2:82" ht="15" customHeight="1">
      <c r="L527" s="12"/>
      <c r="M527" s="12"/>
      <c r="N527" s="12"/>
      <c r="O527" s="12"/>
      <c r="P527" s="7"/>
      <c r="Q527" s="7" t="s">
        <v>293</v>
      </c>
      <c r="R527" s="7"/>
      <c r="S527" s="7"/>
      <c r="T527" s="7"/>
      <c r="U527" s="7" t="s">
        <v>294</v>
      </c>
      <c r="V527" s="7"/>
      <c r="W527" s="7"/>
      <c r="X527" s="7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</row>
    <row r="528" spans="2:82" ht="15" customHeight="1">
      <c r="L528" s="12"/>
      <c r="M528" s="12"/>
      <c r="N528" s="12"/>
      <c r="O528" s="12"/>
      <c r="P528" s="7"/>
      <c r="Q528" s="7" t="s">
        <v>25</v>
      </c>
      <c r="R528" s="7"/>
      <c r="S528" s="7" t="s">
        <v>26</v>
      </c>
      <c r="T528" s="7"/>
      <c r="U528" s="7" t="s">
        <v>25</v>
      </c>
      <c r="V528" s="7"/>
      <c r="W528" s="7" t="s">
        <v>26</v>
      </c>
      <c r="X528" s="7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</row>
    <row r="529" spans="12:82" ht="15" customHeight="1">
      <c r="L529" s="12"/>
      <c r="M529" s="12"/>
      <c r="N529" s="12"/>
      <c r="O529" s="7"/>
      <c r="P529" s="7"/>
      <c r="Q529" s="7" t="s">
        <v>4</v>
      </c>
      <c r="R529" s="7" t="s">
        <v>5</v>
      </c>
      <c r="S529" s="7" t="s">
        <v>4</v>
      </c>
      <c r="T529" s="7" t="s">
        <v>5</v>
      </c>
      <c r="U529" s="7" t="s">
        <v>4</v>
      </c>
      <c r="V529" s="7" t="s">
        <v>5</v>
      </c>
      <c r="W529" s="7" t="s">
        <v>4</v>
      </c>
      <c r="X529" s="7" t="s">
        <v>5</v>
      </c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</row>
    <row r="530" spans="12:82" ht="15" customHeight="1">
      <c r="L530" s="12"/>
      <c r="M530" s="12"/>
      <c r="N530" s="12"/>
      <c r="O530" s="7"/>
      <c r="P530" s="199" t="s">
        <v>301</v>
      </c>
      <c r="Q530" s="207">
        <v>46</v>
      </c>
      <c r="R530" s="200">
        <v>0.88461538461538469</v>
      </c>
      <c r="S530" s="207">
        <v>6</v>
      </c>
      <c r="T530" s="200">
        <v>0.11538461538461538</v>
      </c>
      <c r="U530" s="207">
        <v>51</v>
      </c>
      <c r="V530" s="200">
        <v>0.98076923076923084</v>
      </c>
      <c r="W530" s="207">
        <v>1</v>
      </c>
      <c r="X530" s="200">
        <v>1.9230769230769232E-2</v>
      </c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</row>
    <row r="531" spans="12:82" ht="15" customHeight="1">
      <c r="L531" s="12"/>
      <c r="M531" s="12"/>
      <c r="N531" s="12"/>
      <c r="O531" s="7"/>
      <c r="P531" s="199" t="s">
        <v>308</v>
      </c>
      <c r="Q531" s="207">
        <v>6</v>
      </c>
      <c r="R531" s="200">
        <v>0.8571428571428571</v>
      </c>
      <c r="S531" s="207">
        <v>1</v>
      </c>
      <c r="T531" s="200">
        <v>0.14285714285714288</v>
      </c>
      <c r="U531" s="207">
        <v>7</v>
      </c>
      <c r="V531" s="200">
        <v>1</v>
      </c>
      <c r="W531" s="207">
        <v>0</v>
      </c>
      <c r="X531" s="200">
        <v>0</v>
      </c>
      <c r="Y531" s="12"/>
      <c r="Z531" s="12"/>
      <c r="AA531" s="12"/>
      <c r="AB531" s="12"/>
      <c r="AC531" s="12"/>
      <c r="AD531" s="12"/>
      <c r="AE531" s="12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</row>
    <row r="532" spans="12:82" ht="15" customHeight="1">
      <c r="L532" s="12"/>
      <c r="M532" s="12"/>
      <c r="N532" s="12"/>
      <c r="O532" s="199"/>
      <c r="P532" s="207"/>
      <c r="Q532" s="200"/>
      <c r="R532" s="207"/>
      <c r="S532" s="200"/>
      <c r="T532" s="207"/>
      <c r="U532" s="200"/>
      <c r="V532" s="207"/>
      <c r="W532" s="200"/>
      <c r="X532" s="12"/>
      <c r="Y532" s="12"/>
      <c r="Z532" s="12"/>
      <c r="AA532" s="12"/>
      <c r="AB532" s="12"/>
      <c r="AC532" s="12"/>
      <c r="AD532" s="12"/>
      <c r="AE532" s="12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</row>
    <row r="533" spans="12:82" ht="15" customHeight="1"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</row>
    <row r="534" spans="12:82" ht="15" customHeight="1">
      <c r="L534" s="12"/>
      <c r="M534" s="12"/>
      <c r="N534" s="12"/>
      <c r="O534" s="12"/>
      <c r="P534" s="12"/>
      <c r="Q534" s="12"/>
      <c r="R534" s="12" t="s">
        <v>233</v>
      </c>
      <c r="S534" s="12" t="s">
        <v>306</v>
      </c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</row>
    <row r="535" spans="12:82" ht="15" customHeight="1">
      <c r="L535" s="12"/>
      <c r="M535" s="12"/>
      <c r="N535" s="12"/>
      <c r="O535" s="12"/>
      <c r="P535" s="12"/>
      <c r="Q535" s="199" t="s">
        <v>301</v>
      </c>
      <c r="R535" s="206">
        <f>6/7</f>
        <v>0.8571428571428571</v>
      </c>
      <c r="S535" s="206">
        <v>0.14000000000000001</v>
      </c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</row>
    <row r="536" spans="12:82" ht="15" customHeight="1">
      <c r="L536" s="12"/>
      <c r="M536" s="12"/>
      <c r="N536" s="12"/>
      <c r="O536" s="12"/>
      <c r="P536" s="12"/>
      <c r="Q536" s="199" t="s">
        <v>308</v>
      </c>
      <c r="R536" s="206">
        <f>1/1</f>
        <v>1</v>
      </c>
      <c r="S536" s="206">
        <v>0</v>
      </c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</row>
    <row r="537" spans="12:82" ht="15" customHeight="1">
      <c r="L537" s="12"/>
      <c r="M537" s="12"/>
      <c r="N537" s="12"/>
      <c r="O537" s="12"/>
      <c r="P537" s="7"/>
      <c r="Q537" s="7"/>
      <c r="R537" s="7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</row>
    <row r="538" spans="12:82" ht="15" customHeight="1">
      <c r="M538" s="7"/>
      <c r="N538" s="7"/>
      <c r="O538" s="7"/>
      <c r="P538" s="7"/>
      <c r="Q538" s="141"/>
      <c r="R538" s="141"/>
      <c r="S538" s="141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</row>
    <row r="539" spans="12:82" ht="30" customHeight="1">
      <c r="Q539" s="162"/>
      <c r="R539" s="162"/>
      <c r="S539" s="162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</row>
    <row r="540" spans="12:82" ht="15" customHeight="1"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</row>
    <row r="541" spans="12:82" ht="15" customHeight="1"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</row>
    <row r="542" spans="12:82" ht="15" customHeight="1"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</row>
    <row r="543" spans="12:82" ht="15" customHeight="1">
      <c r="M543" s="7"/>
      <c r="N543" s="7"/>
      <c r="O543" s="7"/>
      <c r="P543" s="7"/>
      <c r="Q543" s="7"/>
      <c r="R543" s="160"/>
      <c r="S543" s="160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</row>
    <row r="544" spans="12:82" ht="15" customHeight="1">
      <c r="M544" s="7"/>
      <c r="N544" s="161"/>
      <c r="O544" s="161"/>
      <c r="P544" s="161"/>
      <c r="Q544" s="161"/>
      <c r="R544" s="160"/>
      <c r="S544" s="160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</row>
    <row r="545" spans="2:82" ht="15" customHeight="1">
      <c r="M545" s="7"/>
      <c r="N545" s="161"/>
      <c r="O545" s="161"/>
      <c r="P545" s="161"/>
      <c r="Q545" s="161"/>
      <c r="R545" s="160"/>
      <c r="S545" s="160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</row>
    <row r="546" spans="2:82" ht="15" customHeight="1">
      <c r="M546" s="7"/>
      <c r="N546" s="78"/>
      <c r="O546" s="161"/>
      <c r="P546" s="161"/>
      <c r="Q546" s="161"/>
      <c r="R546" s="160"/>
      <c r="S546" s="160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</row>
    <row r="547" spans="2:82" ht="15" customHeight="1">
      <c r="M547" s="7"/>
      <c r="N547" s="82"/>
      <c r="O547" s="161"/>
      <c r="P547" s="161"/>
      <c r="Q547" s="161"/>
      <c r="R547" s="160"/>
      <c r="S547" s="160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</row>
    <row r="548" spans="2:82" ht="21.75" customHeight="1">
      <c r="B548" s="75" t="s">
        <v>224</v>
      </c>
      <c r="M548" s="7"/>
      <c r="N548" s="82"/>
      <c r="O548" s="161"/>
      <c r="P548" s="161"/>
      <c r="Q548" s="161"/>
      <c r="R548" s="160"/>
      <c r="S548" s="160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</row>
    <row r="549" spans="2:82" ht="15" customHeight="1">
      <c r="B549" s="16"/>
      <c r="M549" s="7"/>
      <c r="N549" s="161"/>
      <c r="O549" s="161"/>
      <c r="P549" s="161"/>
      <c r="Q549" s="161"/>
      <c r="R549" s="160"/>
      <c r="S549" s="160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</row>
    <row r="550" spans="2:82" ht="15" customHeight="1">
      <c r="B550" s="16" t="s">
        <v>155</v>
      </c>
      <c r="L550" s="7"/>
      <c r="M550" s="7"/>
      <c r="N550" s="161"/>
      <c r="O550" s="161"/>
      <c r="P550" s="161"/>
      <c r="Q550" s="161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</row>
    <row r="551" spans="2:82" ht="15" customHeight="1">
      <c r="L551" s="7"/>
      <c r="M551" s="7"/>
      <c r="N551" s="161"/>
      <c r="O551" s="161"/>
      <c r="P551" s="161"/>
      <c r="Q551" s="161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</row>
    <row r="552" spans="2:82" ht="15" customHeight="1">
      <c r="L552" s="7"/>
      <c r="M552" s="7"/>
      <c r="N552" s="7"/>
      <c r="O552" s="7"/>
      <c r="P552" s="7" t="s">
        <v>156</v>
      </c>
      <c r="Q552" s="7"/>
      <c r="R552" s="7"/>
      <c r="S552" s="7"/>
      <c r="T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</row>
    <row r="553" spans="2:82" ht="15" customHeight="1"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</row>
    <row r="554" spans="2:82" ht="15" customHeight="1">
      <c r="L554" s="7"/>
      <c r="M554" s="7"/>
      <c r="N554" s="7"/>
      <c r="O554" s="7"/>
      <c r="P554" s="7" t="s">
        <v>63</v>
      </c>
      <c r="Q554" s="7" t="s">
        <v>64</v>
      </c>
      <c r="R554" s="7" t="s">
        <v>157</v>
      </c>
      <c r="S554" s="7" t="s">
        <v>158</v>
      </c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</row>
    <row r="555" spans="2:82" ht="15" customHeight="1">
      <c r="L555" s="7"/>
      <c r="M555" s="199"/>
      <c r="N555" s="200"/>
      <c r="O555" s="199" t="s">
        <v>301</v>
      </c>
      <c r="P555" s="200">
        <v>0.66666666666666674</v>
      </c>
      <c r="Q555" s="200">
        <v>0.33333333333333337</v>
      </c>
      <c r="R555" s="200">
        <v>0</v>
      </c>
      <c r="S555" s="200">
        <v>0</v>
      </c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</row>
    <row r="556" spans="2:82" ht="15" customHeight="1">
      <c r="L556" s="7"/>
      <c r="M556" s="7"/>
      <c r="N556" s="161"/>
      <c r="O556" s="199" t="s">
        <v>308</v>
      </c>
      <c r="P556" s="200">
        <v>0</v>
      </c>
      <c r="Q556" s="200">
        <v>1</v>
      </c>
      <c r="R556" s="200">
        <v>0</v>
      </c>
      <c r="S556" s="200">
        <v>0</v>
      </c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</row>
    <row r="557" spans="2:82" ht="15" customHeight="1"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</row>
    <row r="558" spans="2:82" ht="15" customHeight="1"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</row>
    <row r="559" spans="2:82" ht="15" customHeight="1"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</row>
    <row r="560" spans="2:82" ht="15" customHeight="1"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</row>
    <row r="561" spans="2:82" ht="15" customHeight="1"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</row>
    <row r="562" spans="2:82" ht="15" customHeight="1"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</row>
    <row r="563" spans="2:82" ht="15" customHeight="1"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</row>
    <row r="564" spans="2:82" ht="15" customHeight="1"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</row>
    <row r="565" spans="2:82" ht="6" customHeight="1"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</row>
    <row r="566" spans="2:82" ht="25.5" customHeight="1"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</row>
    <row r="567" spans="2:82" ht="15" customHeight="1"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</row>
    <row r="568" spans="2:82" ht="15" customHeight="1"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</row>
    <row r="569" spans="2:82" ht="15" customHeight="1"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</row>
    <row r="570" spans="2:82" ht="15" customHeight="1">
      <c r="M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</row>
    <row r="571" spans="2:82" ht="15" customHeight="1">
      <c r="M571" s="7"/>
      <c r="N571" s="7"/>
      <c r="O571" s="7"/>
      <c r="P571" s="12"/>
      <c r="Q571" s="12"/>
      <c r="R571" s="12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</row>
    <row r="572" spans="2:82" ht="15" customHeight="1">
      <c r="B572" s="16" t="s">
        <v>234</v>
      </c>
      <c r="M572" s="7"/>
      <c r="N572" s="12"/>
      <c r="O572" s="12"/>
      <c r="P572" s="7"/>
      <c r="Q572" s="7"/>
      <c r="R572" s="7"/>
      <c r="S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</row>
    <row r="573" spans="2:82" ht="15" customHeight="1">
      <c r="M573" s="7"/>
      <c r="N573" s="12"/>
      <c r="O573" s="180"/>
      <c r="P573" s="180"/>
      <c r="Q573" s="427"/>
      <c r="R573" s="427"/>
      <c r="S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</row>
    <row r="574" spans="2:82" ht="15" customHeight="1">
      <c r="L574" s="7"/>
      <c r="M574" s="7"/>
      <c r="N574" s="12"/>
      <c r="O574" s="12"/>
      <c r="P574" s="12"/>
      <c r="Q574" s="12"/>
      <c r="R574" s="12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</row>
    <row r="575" spans="2:82" ht="15" customHeight="1">
      <c r="L575" s="7"/>
      <c r="M575" s="7"/>
      <c r="N575" s="78"/>
      <c r="O575" s="79"/>
      <c r="P575" s="79"/>
      <c r="Q575" s="79"/>
      <c r="R575" s="80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</row>
    <row r="576" spans="2:82" ht="15" customHeight="1">
      <c r="L576" s="7"/>
      <c r="M576" s="7"/>
      <c r="N576" s="7"/>
      <c r="O576" s="7"/>
      <c r="P576" s="7"/>
      <c r="Q576" s="7"/>
      <c r="R576" s="7"/>
      <c r="S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</row>
    <row r="577" spans="2:82" ht="15" customHeight="1">
      <c r="L577" s="7"/>
      <c r="M577" s="7" t="s">
        <v>160</v>
      </c>
      <c r="N577" s="7"/>
      <c r="O577" s="7"/>
      <c r="P577" s="7"/>
      <c r="Q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</row>
    <row r="578" spans="2:82" ht="15" customHeight="1"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</row>
    <row r="579" spans="2:82" ht="15" customHeight="1">
      <c r="L579" s="7"/>
      <c r="M579" s="7" t="s">
        <v>161</v>
      </c>
      <c r="N579" s="7" t="s">
        <v>162</v>
      </c>
      <c r="O579" s="7" t="s">
        <v>302</v>
      </c>
      <c r="P579" s="7" t="s">
        <v>163</v>
      </c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</row>
    <row r="580" spans="2:82" ht="15" customHeight="1">
      <c r="L580" s="199" t="s">
        <v>301</v>
      </c>
      <c r="M580" s="200">
        <v>0.33333333333333337</v>
      </c>
      <c r="N580" s="200">
        <v>0.5</v>
      </c>
      <c r="O580" s="200">
        <v>0.16666666666666669</v>
      </c>
      <c r="P580" s="200">
        <v>0</v>
      </c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</row>
    <row r="581" spans="2:82" ht="15" customHeight="1">
      <c r="L581" s="199" t="s">
        <v>308</v>
      </c>
      <c r="M581" s="200">
        <v>0</v>
      </c>
      <c r="N581" s="200">
        <v>1</v>
      </c>
      <c r="O581" s="200">
        <v>0</v>
      </c>
      <c r="P581" s="200">
        <v>0</v>
      </c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</row>
    <row r="582" spans="2:82" ht="15" customHeight="1"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</row>
    <row r="583" spans="2:82" ht="15" customHeight="1"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</row>
    <row r="584" spans="2:82" ht="15" customHeight="1"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</row>
    <row r="585" spans="2:82" ht="15" customHeight="1"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</row>
    <row r="586" spans="2:82" ht="15" customHeight="1"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</row>
    <row r="587" spans="2:82" ht="15" customHeight="1"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</row>
    <row r="588" spans="2:82" ht="15" customHeight="1"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</row>
    <row r="589" spans="2:82" ht="15" customHeight="1">
      <c r="B589" s="16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</row>
    <row r="590" spans="2:82" ht="15" customHeight="1"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</row>
    <row r="591" spans="2:82" ht="15" customHeight="1"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</row>
    <row r="592" spans="2:82" ht="15" customHeight="1"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</row>
    <row r="593" spans="2:82" ht="15" customHeight="1"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</row>
    <row r="594" spans="2:82" ht="15" customHeight="1">
      <c r="B594" s="16" t="s">
        <v>164</v>
      </c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</row>
    <row r="595" spans="2:82" ht="15" customHeight="1"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</row>
    <row r="596" spans="2:82" ht="15" customHeight="1"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</row>
    <row r="597" spans="2:82" ht="15" customHeight="1"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</row>
    <row r="598" spans="2:82" ht="15" customHeight="1">
      <c r="G598" s="7"/>
      <c r="H598" s="7"/>
      <c r="I598" s="7"/>
      <c r="J598" s="7"/>
      <c r="K598" s="7"/>
      <c r="L598" s="7"/>
      <c r="M598" s="199"/>
      <c r="N598" s="200"/>
      <c r="O598" s="200"/>
      <c r="P598" s="200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</row>
    <row r="599" spans="2:82" ht="15" customHeight="1"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</row>
    <row r="600" spans="2:82" ht="15" customHeight="1"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</row>
    <row r="601" spans="2:82" ht="15" customHeight="1">
      <c r="M601" s="7"/>
      <c r="N601" s="7"/>
      <c r="O601" s="7"/>
      <c r="P601" s="7"/>
      <c r="Q601" s="7"/>
      <c r="R601" s="7" t="s">
        <v>165</v>
      </c>
      <c r="S601" s="7" t="s">
        <v>166</v>
      </c>
      <c r="T601" s="7" t="s">
        <v>167</v>
      </c>
      <c r="U601" s="7" t="s">
        <v>303</v>
      </c>
      <c r="V601" s="7" t="s">
        <v>168</v>
      </c>
      <c r="W601" s="7" t="s">
        <v>38</v>
      </c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</row>
    <row r="602" spans="2:82" ht="15" customHeight="1">
      <c r="M602" s="7"/>
      <c r="N602" s="7"/>
      <c r="O602" s="7"/>
      <c r="P602" s="7"/>
      <c r="Q602" s="199" t="s">
        <v>301</v>
      </c>
      <c r="R602" s="200">
        <v>6.6666666666666666E-2</v>
      </c>
      <c r="S602" s="200">
        <v>0.13333333333333333</v>
      </c>
      <c r="T602" s="200">
        <v>0.13333333333333333</v>
      </c>
      <c r="U602" s="200">
        <v>6.6666666666666666E-2</v>
      </c>
      <c r="V602" s="200">
        <v>0.2</v>
      </c>
      <c r="W602" s="200">
        <v>0.4</v>
      </c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</row>
    <row r="603" spans="2:82" ht="15" customHeight="1">
      <c r="M603" s="7"/>
      <c r="N603" s="7"/>
      <c r="O603" s="7"/>
      <c r="P603" s="7"/>
      <c r="Q603" s="199" t="s">
        <v>308</v>
      </c>
      <c r="R603" s="200">
        <v>0</v>
      </c>
      <c r="S603" s="200">
        <v>0</v>
      </c>
      <c r="T603" s="200">
        <v>0</v>
      </c>
      <c r="U603" s="200">
        <v>0</v>
      </c>
      <c r="V603" s="200">
        <v>0</v>
      </c>
      <c r="W603" s="200">
        <v>1</v>
      </c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</row>
    <row r="604" spans="2:82" ht="15" customHeight="1"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</row>
    <row r="605" spans="2:82" ht="15" customHeight="1"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</row>
    <row r="606" spans="2:82" ht="15" customHeight="1">
      <c r="M606" s="7"/>
      <c r="N606" s="7"/>
      <c r="O606" s="7"/>
      <c r="P606" s="7"/>
      <c r="Q606" s="199"/>
      <c r="R606" s="200"/>
      <c r="S606" s="200"/>
      <c r="T606" s="200"/>
      <c r="U606" s="200"/>
      <c r="V606" s="200"/>
      <c r="W606" s="200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</row>
    <row r="607" spans="2:82" ht="15" customHeight="1">
      <c r="M607" s="7"/>
      <c r="N607" s="7"/>
      <c r="O607" s="7"/>
      <c r="P607" s="7"/>
      <c r="Q607" s="199"/>
      <c r="R607" s="200"/>
      <c r="S607" s="200"/>
      <c r="T607" s="200"/>
      <c r="U607" s="200"/>
      <c r="V607" s="200"/>
      <c r="W607" s="200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</row>
    <row r="608" spans="2:82" ht="15" customHeight="1"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</row>
    <row r="609" spans="2:82" ht="15" customHeight="1"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</row>
    <row r="610" spans="2:82" ht="15" customHeight="1"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</row>
    <row r="611" spans="2:82" ht="15" customHeight="1"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</row>
    <row r="612" spans="2:82" ht="15" customHeight="1"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</row>
    <row r="613" spans="2:82" ht="15" customHeight="1"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</row>
    <row r="614" spans="2:82" ht="15" customHeight="1"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</row>
    <row r="615" spans="2:82" ht="15" customHeight="1"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</row>
    <row r="616" spans="2:82" ht="15" customHeight="1"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</row>
    <row r="617" spans="2:82" ht="15" customHeight="1"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</row>
    <row r="618" spans="2:82" ht="15" customHeight="1">
      <c r="M618" s="7"/>
      <c r="N618" s="7"/>
      <c r="O618" s="7"/>
      <c r="P618" s="7"/>
      <c r="Q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</row>
    <row r="619" spans="2:82" ht="27.75" customHeight="1">
      <c r="B619" s="75" t="s">
        <v>262</v>
      </c>
      <c r="M619" s="7"/>
      <c r="N619" s="7"/>
      <c r="O619" s="7"/>
      <c r="P619" s="7"/>
      <c r="Q619" s="7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</row>
    <row r="620" spans="2:82" ht="15" customHeight="1">
      <c r="M620" s="7"/>
      <c r="N620" s="7"/>
      <c r="O620" s="7"/>
      <c r="P620" s="7"/>
      <c r="Q620" s="7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</row>
    <row r="621" spans="2:82" ht="15" customHeight="1">
      <c r="B621" s="16" t="s">
        <v>186</v>
      </c>
      <c r="M621" s="7"/>
      <c r="N621" s="7"/>
      <c r="O621" s="7"/>
      <c r="P621" s="7"/>
      <c r="Q621" s="7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</row>
    <row r="622" spans="2:82" ht="15" customHeight="1">
      <c r="M622" s="7"/>
      <c r="N622" s="7"/>
      <c r="O622" s="7"/>
      <c r="P622" s="7"/>
      <c r="Q622" s="7"/>
      <c r="R622" s="78"/>
      <c r="S622" s="79"/>
      <c r="T622" s="79"/>
      <c r="U622" s="79"/>
      <c r="V622" s="79"/>
      <c r="W622" s="79"/>
      <c r="X622" s="79"/>
      <c r="Y622" s="79"/>
      <c r="Z622" s="79"/>
      <c r="AA622" s="79"/>
      <c r="AB622" s="12"/>
      <c r="AC622" s="12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</row>
    <row r="623" spans="2:82" ht="15" customHeight="1">
      <c r="M623" s="7"/>
      <c r="N623" s="7"/>
      <c r="O623" s="7"/>
      <c r="P623" s="7"/>
      <c r="Q623" s="7"/>
      <c r="R623" s="82"/>
      <c r="S623" s="79"/>
      <c r="T623" s="79"/>
      <c r="U623" s="79"/>
      <c r="V623" s="79"/>
      <c r="W623" s="79"/>
      <c r="X623" s="79"/>
      <c r="Y623" s="79"/>
      <c r="Z623" s="79"/>
      <c r="AA623" s="79"/>
      <c r="AB623" s="12"/>
      <c r="AC623" s="12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</row>
    <row r="624" spans="2:82" ht="15" customHeight="1">
      <c r="M624" s="7"/>
      <c r="N624" s="7"/>
      <c r="O624" s="7"/>
      <c r="P624" s="7"/>
      <c r="Q624" s="7"/>
      <c r="R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</row>
    <row r="625" spans="13:82" ht="15" customHeight="1"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</row>
    <row r="626" spans="13:82" ht="15" customHeight="1">
      <c r="M626" s="7"/>
      <c r="N626" s="7"/>
      <c r="O626" s="7"/>
      <c r="P626" s="7" t="s">
        <v>187</v>
      </c>
      <c r="Q626" s="7"/>
      <c r="R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</row>
    <row r="627" spans="13:82" ht="15" customHeight="1">
      <c r="M627" s="199"/>
      <c r="N627" s="7"/>
      <c r="O627" s="7"/>
      <c r="P627" s="7"/>
      <c r="Q627" s="7"/>
      <c r="R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</row>
    <row r="628" spans="13:82" ht="15" customHeight="1">
      <c r="M628" s="7"/>
      <c r="N628" s="7"/>
      <c r="O628" s="7"/>
      <c r="P628" s="7" t="s">
        <v>188</v>
      </c>
      <c r="Q628" s="7" t="s">
        <v>189</v>
      </c>
      <c r="R628" s="7" t="s">
        <v>39</v>
      </c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</row>
    <row r="629" spans="13:82" ht="15" customHeight="1">
      <c r="M629" s="7"/>
      <c r="N629" s="7"/>
      <c r="O629" s="199" t="s">
        <v>301</v>
      </c>
      <c r="P629" s="200">
        <v>1</v>
      </c>
      <c r="Q629" s="200">
        <v>0</v>
      </c>
      <c r="R629" s="200">
        <v>0</v>
      </c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</row>
    <row r="630" spans="13:82" ht="15" customHeight="1"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</row>
    <row r="631" spans="13:82" ht="15" customHeight="1"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</row>
    <row r="632" spans="13:82" ht="15" customHeight="1"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</row>
    <row r="633" spans="13:82" ht="15" customHeight="1"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</row>
    <row r="634" spans="13:82" ht="15" customHeight="1"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</row>
    <row r="635" spans="13:82" ht="15" customHeight="1"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</row>
    <row r="636" spans="13:82" ht="15" customHeight="1"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</row>
    <row r="637" spans="13:82" ht="6.75" customHeight="1"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</row>
    <row r="638" spans="13:82" ht="23.25" customHeight="1"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</row>
    <row r="639" spans="13:82" ht="15" customHeight="1"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</row>
    <row r="640" spans="13:82" ht="15" customHeight="1"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</row>
    <row r="641" spans="2:82" ht="15" customHeight="1"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</row>
    <row r="642" spans="2:82" ht="15" customHeight="1"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</row>
    <row r="643" spans="2:82" ht="24.75" customHeight="1">
      <c r="B643" s="75" t="s">
        <v>275</v>
      </c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</row>
    <row r="644" spans="2:82" ht="15" customHeight="1"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</row>
    <row r="645" spans="2:82" ht="15" customHeight="1">
      <c r="B645" s="16" t="s">
        <v>254</v>
      </c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</row>
    <row r="646" spans="2:82" ht="15" customHeight="1"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</row>
    <row r="647" spans="2:82" ht="15" customHeight="1">
      <c r="K647" s="7"/>
      <c r="L647" s="7"/>
      <c r="M647" s="441"/>
      <c r="N647" s="441"/>
      <c r="O647" s="441"/>
      <c r="P647" s="441"/>
      <c r="Q647" s="441"/>
      <c r="R647" s="441"/>
      <c r="S647" s="441"/>
      <c r="T647" s="441"/>
      <c r="U647" s="441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</row>
    <row r="648" spans="2:82" ht="15" customHeight="1">
      <c r="K648" s="7"/>
      <c r="L648" s="7"/>
      <c r="M648" s="7"/>
      <c r="N648" s="7"/>
      <c r="O648" s="7"/>
      <c r="P648" s="7"/>
      <c r="Q648" s="7"/>
      <c r="R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</row>
    <row r="649" spans="2:82" ht="15" customHeight="1"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</row>
    <row r="650" spans="2:82" ht="15" customHeight="1">
      <c r="K650" s="7"/>
      <c r="L650" s="7"/>
      <c r="M650" s="7"/>
      <c r="N650" s="7"/>
      <c r="O650" s="7"/>
      <c r="P650" s="7" t="s">
        <v>264</v>
      </c>
      <c r="Q650" s="7" t="s">
        <v>265</v>
      </c>
      <c r="R650" s="7"/>
    </row>
    <row r="651" spans="2:82" ht="15" customHeight="1">
      <c r="K651" s="7"/>
      <c r="L651" s="7"/>
      <c r="M651" s="199"/>
      <c r="N651" s="200"/>
      <c r="O651" s="199" t="s">
        <v>301</v>
      </c>
      <c r="P651" s="200">
        <v>0.75</v>
      </c>
      <c r="Q651" s="200">
        <v>0.67307692307692302</v>
      </c>
      <c r="R651" s="7"/>
    </row>
    <row r="652" spans="2:82" ht="15" customHeight="1">
      <c r="K652" s="7"/>
      <c r="L652" s="7"/>
      <c r="M652" s="7"/>
      <c r="N652" s="7"/>
      <c r="O652" s="199" t="s">
        <v>308</v>
      </c>
      <c r="P652" s="200">
        <v>0.7142857142857143</v>
      </c>
      <c r="Q652" s="200">
        <v>0.8571428571428571</v>
      </c>
      <c r="R652" s="7"/>
    </row>
    <row r="653" spans="2:82" ht="15" customHeight="1"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</row>
    <row r="654" spans="2:82" ht="15" customHeight="1"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</row>
    <row r="655" spans="2:82" ht="15" customHeight="1"/>
    <row r="656" spans="2:82" ht="15" customHeight="1"/>
    <row r="657" spans="2:27" ht="15" customHeight="1"/>
    <row r="658" spans="2:27" ht="15" customHeight="1"/>
    <row r="659" spans="2:27" ht="15" customHeight="1"/>
    <row r="660" spans="2:27" ht="9.75" customHeight="1"/>
    <row r="661" spans="2:27" ht="15.75" customHeight="1"/>
    <row r="662" spans="2:27" ht="22.5" customHeight="1"/>
    <row r="663" spans="2:27" ht="15" customHeight="1"/>
    <row r="664" spans="2:27" ht="15" customHeight="1"/>
    <row r="665" spans="2:27" ht="15" customHeight="1"/>
    <row r="666" spans="2:27" ht="15" customHeight="1"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2:27" ht="15" customHeight="1">
      <c r="B667" s="16" t="s">
        <v>255</v>
      </c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2:27" ht="15" customHeight="1"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2:27" ht="15" customHeight="1"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2:27" ht="15" customHeight="1"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2:27" ht="15" customHeight="1">
      <c r="O671" s="7"/>
      <c r="P671" s="7"/>
      <c r="Q671" s="7"/>
      <c r="R671" s="7"/>
      <c r="S671" s="428"/>
      <c r="T671" s="428"/>
      <c r="U671" s="428"/>
      <c r="V671" s="428"/>
      <c r="W671" s="428"/>
      <c r="X671" s="7"/>
      <c r="Y671" s="7"/>
    </row>
    <row r="672" spans="2:27" ht="15" customHeight="1"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5:27" ht="15" customHeight="1">
      <c r="O673" s="7"/>
      <c r="P673" s="7"/>
      <c r="Q673" s="199"/>
      <c r="R673" s="200"/>
      <c r="S673" s="200"/>
      <c r="T673" s="200"/>
      <c r="U673" s="200"/>
      <c r="V673" s="200"/>
      <c r="W673" s="200"/>
      <c r="X673" s="200"/>
      <c r="Y673" s="200"/>
      <c r="Z673" s="7"/>
      <c r="AA673" s="7"/>
    </row>
    <row r="674" spans="15:27" ht="15" customHeight="1"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5:27" ht="15" customHeight="1">
      <c r="O675" s="7"/>
      <c r="P675" s="7"/>
      <c r="Q675" s="7"/>
      <c r="R675" s="7"/>
      <c r="S675" s="7" t="s">
        <v>193</v>
      </c>
      <c r="T675" s="7"/>
      <c r="U675" s="7"/>
      <c r="V675" s="7"/>
      <c r="W675" s="7"/>
      <c r="X675" s="7"/>
      <c r="Y675" s="7"/>
      <c r="Z675" s="7"/>
      <c r="AA675" s="7"/>
    </row>
    <row r="676" spans="15:27" ht="15" customHeight="1">
      <c r="O676" s="7"/>
      <c r="P676" s="7"/>
      <c r="Q676" s="7"/>
      <c r="R676" s="7"/>
      <c r="S676" s="7" t="s">
        <v>25</v>
      </c>
      <c r="T676" s="428" t="s">
        <v>26</v>
      </c>
      <c r="U676" s="428"/>
      <c r="V676" s="428"/>
      <c r="W676" s="428"/>
      <c r="X676" s="428"/>
      <c r="Y676" s="428" t="s">
        <v>194</v>
      </c>
      <c r="Z676" s="428"/>
      <c r="AA676" s="7"/>
    </row>
    <row r="677" spans="15:27" ht="15" customHeight="1">
      <c r="O677" s="7"/>
      <c r="P677" s="7"/>
      <c r="Q677" s="7"/>
      <c r="R677" s="7"/>
      <c r="S677" s="7"/>
      <c r="T677" s="7" t="s">
        <v>271</v>
      </c>
      <c r="U677" s="7" t="s">
        <v>272</v>
      </c>
      <c r="V677" s="7" t="s">
        <v>273</v>
      </c>
      <c r="W677" s="7" t="s">
        <v>274</v>
      </c>
      <c r="X677" s="7" t="s">
        <v>39</v>
      </c>
      <c r="Y677" s="7" t="s">
        <v>25</v>
      </c>
      <c r="Z677" s="7" t="s">
        <v>26</v>
      </c>
      <c r="AA677" s="7"/>
    </row>
    <row r="678" spans="15:27" ht="15" customHeight="1">
      <c r="O678" s="7"/>
      <c r="P678" s="7"/>
      <c r="Q678" s="7"/>
      <c r="R678" s="199" t="s">
        <v>301</v>
      </c>
      <c r="S678" s="200">
        <v>0.30769230769230771</v>
      </c>
      <c r="T678" s="200">
        <v>9.6153846153846145E-2</v>
      </c>
      <c r="U678" s="200">
        <v>7.6923076923076927E-2</v>
      </c>
      <c r="V678" s="200">
        <v>0.5</v>
      </c>
      <c r="W678" s="200">
        <v>0</v>
      </c>
      <c r="X678" s="200">
        <v>1.9230769230769232E-2</v>
      </c>
      <c r="Y678" s="200">
        <v>0.61111111111111116</v>
      </c>
      <c r="Z678" s="200">
        <v>0.38888888888888884</v>
      </c>
      <c r="AA678" s="7"/>
    </row>
    <row r="679" spans="15:27" ht="15" customHeight="1">
      <c r="R679" s="199" t="s">
        <v>308</v>
      </c>
      <c r="S679" s="200">
        <v>0.14285714285714288</v>
      </c>
      <c r="T679" s="200">
        <v>0.42857142857142855</v>
      </c>
      <c r="U679" s="200">
        <v>0</v>
      </c>
      <c r="V679" s="200">
        <v>0.28571428571428575</v>
      </c>
      <c r="W679" s="200">
        <v>0</v>
      </c>
      <c r="X679" s="200">
        <v>0.14285714285714288</v>
      </c>
      <c r="Y679" s="200">
        <v>1</v>
      </c>
      <c r="Z679" s="200">
        <v>0</v>
      </c>
      <c r="AA679" s="7"/>
    </row>
    <row r="680" spans="15:27" ht="15" customHeight="1"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5:27" ht="15" customHeight="1"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5:27" ht="15" customHeight="1"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5:27" ht="15" customHeight="1"/>
    <row r="684" spans="15:27" ht="15" customHeight="1"/>
    <row r="685" spans="15:27" ht="23.25" customHeight="1"/>
    <row r="686" spans="15:27" ht="15" customHeight="1"/>
    <row r="687" spans="15:27" ht="15" customHeight="1"/>
    <row r="688" spans="15:27" ht="15" customHeight="1"/>
    <row r="689" spans="2:37" ht="15" customHeight="1"/>
    <row r="690" spans="2:37" ht="15" customHeight="1"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</row>
    <row r="691" spans="2:37" ht="15" customHeight="1"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</row>
    <row r="692" spans="2:37" ht="15" customHeight="1">
      <c r="B692" s="16" t="s">
        <v>198</v>
      </c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</row>
    <row r="693" spans="2:37" ht="15" customHeight="1"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</row>
    <row r="694" spans="2:37" ht="15" customHeight="1">
      <c r="P694" s="12"/>
      <c r="Q694" s="12"/>
      <c r="R694" s="12"/>
      <c r="S694" s="12"/>
      <c r="T694" s="427"/>
      <c r="U694" s="427"/>
      <c r="V694" s="427"/>
      <c r="W694" s="427"/>
      <c r="X694" s="427"/>
      <c r="Y694" s="427"/>
      <c r="Z694" s="12"/>
      <c r="AA694" s="12"/>
      <c r="AB694" s="12"/>
      <c r="AC694" s="12"/>
      <c r="AD694" s="12"/>
      <c r="AE694" s="12"/>
      <c r="AF694" s="12" t="s">
        <v>102</v>
      </c>
      <c r="AG694" s="12"/>
      <c r="AH694" s="12" t="s">
        <v>103</v>
      </c>
      <c r="AI694" s="12"/>
      <c r="AJ694" s="12"/>
      <c r="AK694" s="12"/>
    </row>
    <row r="695" spans="2:37" ht="15" customHeight="1"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 t="s">
        <v>4</v>
      </c>
      <c r="AG695" s="12" t="s">
        <v>5</v>
      </c>
      <c r="AH695" s="12" t="s">
        <v>4</v>
      </c>
      <c r="AI695" s="12" t="s">
        <v>5</v>
      </c>
      <c r="AJ695" s="12"/>
      <c r="AK695" s="12"/>
    </row>
    <row r="696" spans="2:37" ht="15" customHeight="1">
      <c r="L696" s="12"/>
      <c r="M696" s="12"/>
      <c r="N696" s="12"/>
      <c r="O696" s="12"/>
      <c r="P696" s="12"/>
      <c r="Q696" s="12"/>
      <c r="R696" s="12"/>
      <c r="S696" s="78"/>
      <c r="T696" s="79"/>
      <c r="U696" s="79"/>
      <c r="V696" s="79"/>
      <c r="W696" s="79"/>
      <c r="X696" s="79"/>
      <c r="Y696" s="79"/>
      <c r="Z696" s="79"/>
      <c r="AA696" s="80"/>
      <c r="AB696" s="81"/>
      <c r="AC696" s="12"/>
      <c r="AD696" s="81"/>
      <c r="AE696" s="12"/>
      <c r="AF696" s="81">
        <v>4</v>
      </c>
      <c r="AG696" s="12"/>
      <c r="AH696" s="81">
        <v>5</v>
      </c>
      <c r="AI696" s="12"/>
      <c r="AJ696" s="12"/>
      <c r="AK696" s="12"/>
    </row>
    <row r="697" spans="2:37" ht="15" customHeight="1">
      <c r="L697" s="12"/>
      <c r="M697" s="12"/>
      <c r="N697" s="7"/>
      <c r="O697" s="7" t="s">
        <v>199</v>
      </c>
      <c r="P697" s="7"/>
      <c r="Q697" s="7"/>
      <c r="R697" s="7"/>
      <c r="W697" s="83"/>
      <c r="X697" s="83"/>
      <c r="Y697" s="83"/>
      <c r="Z697" s="83"/>
      <c r="AA697" s="84"/>
      <c r="AB697" s="85"/>
      <c r="AC697" s="12"/>
      <c r="AD697" s="85"/>
      <c r="AE697" s="12"/>
      <c r="AF697" s="85">
        <v>1</v>
      </c>
      <c r="AG697" s="12"/>
      <c r="AH697" s="85">
        <v>1</v>
      </c>
      <c r="AI697" s="12"/>
      <c r="AJ697" s="12"/>
      <c r="AK697" s="12"/>
    </row>
    <row r="698" spans="2:37" ht="15" customHeight="1">
      <c r="L698" s="12"/>
      <c r="M698" s="12"/>
      <c r="N698" s="7"/>
      <c r="O698" s="7" t="s">
        <v>25</v>
      </c>
      <c r="P698" s="428" t="s">
        <v>26</v>
      </c>
      <c r="Q698" s="428"/>
      <c r="R698" s="428"/>
      <c r="X698" s="83"/>
      <c r="Y698" s="83"/>
      <c r="Z698" s="83"/>
      <c r="AA698" s="84"/>
      <c r="AB698" s="85"/>
      <c r="AC698" s="12"/>
      <c r="AD698" s="85"/>
      <c r="AE698" s="12"/>
      <c r="AF698" s="85">
        <v>14</v>
      </c>
      <c r="AG698" s="12"/>
      <c r="AH698" s="85">
        <v>22</v>
      </c>
      <c r="AI698" s="12"/>
      <c r="AJ698" s="12"/>
      <c r="AK698" s="12"/>
    </row>
    <row r="699" spans="2:37" ht="15" customHeight="1">
      <c r="L699" s="12"/>
      <c r="M699" s="12"/>
      <c r="N699" s="7"/>
      <c r="O699" s="7"/>
      <c r="P699" s="7" t="s">
        <v>278</v>
      </c>
      <c r="Q699" s="7" t="s">
        <v>279</v>
      </c>
      <c r="R699" s="7" t="s">
        <v>202</v>
      </c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</row>
    <row r="700" spans="2:37" ht="15" customHeight="1">
      <c r="L700" s="12"/>
      <c r="M700" s="12"/>
      <c r="N700" s="199" t="s">
        <v>301</v>
      </c>
      <c r="O700" s="200">
        <v>0.80769230769230771</v>
      </c>
      <c r="P700" s="200">
        <v>1.9230769230769232E-2</v>
      </c>
      <c r="Q700" s="200">
        <v>0.17307692307692307</v>
      </c>
      <c r="R700" s="200">
        <v>0</v>
      </c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</row>
    <row r="701" spans="2:37" ht="15" customHeight="1">
      <c r="L701" s="12"/>
      <c r="M701" s="78"/>
      <c r="N701" s="199" t="s">
        <v>308</v>
      </c>
      <c r="O701" s="200">
        <v>0.8571428571428571</v>
      </c>
      <c r="P701" s="200">
        <v>0</v>
      </c>
      <c r="Q701" s="200">
        <v>0.14285714285714288</v>
      </c>
      <c r="R701" s="200">
        <v>0</v>
      </c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</row>
    <row r="702" spans="2:37" ht="15" customHeight="1">
      <c r="L702" s="12"/>
      <c r="M702" s="82"/>
      <c r="N702" s="83"/>
      <c r="O702" s="84"/>
      <c r="P702" s="83"/>
      <c r="Q702" s="85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</row>
    <row r="703" spans="2:37" ht="15" customHeight="1">
      <c r="L703" s="12"/>
      <c r="M703" s="82"/>
      <c r="N703" s="83"/>
      <c r="O703" s="84"/>
      <c r="P703" s="89"/>
      <c r="Q703" s="88"/>
      <c r="R703" s="89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</row>
    <row r="704" spans="2:37" ht="15" customHeight="1">
      <c r="L704" s="12"/>
      <c r="M704" s="86"/>
      <c r="N704" s="87"/>
      <c r="O704" s="88"/>
      <c r="P704" s="12"/>
      <c r="Q704" s="12"/>
      <c r="R704" s="12"/>
      <c r="S704" s="88"/>
      <c r="T704" s="89"/>
      <c r="U704" s="90"/>
      <c r="V704" s="12"/>
      <c r="W704" s="12"/>
      <c r="X704" s="12"/>
      <c r="Y704" s="12"/>
      <c r="Z704" s="12"/>
      <c r="AA704" s="12"/>
      <c r="AB704" s="12"/>
    </row>
    <row r="705" spans="2:28" ht="15" customHeight="1"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</row>
    <row r="706" spans="2:28" ht="15" customHeight="1"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</row>
    <row r="707" spans="2:28" ht="15" customHeight="1"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</row>
    <row r="708" spans="2:28" ht="15" customHeight="1"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</row>
    <row r="709" spans="2:28" ht="15" customHeight="1">
      <c r="L709" s="12"/>
      <c r="M709" s="12"/>
      <c r="N709" s="12"/>
      <c r="O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</row>
    <row r="710" spans="2:28" ht="15" customHeight="1"/>
    <row r="711" spans="2:28" ht="15" customHeight="1"/>
    <row r="712" spans="2:28" ht="15" customHeight="1"/>
    <row r="713" spans="2:28" ht="15" customHeight="1"/>
    <row r="714" spans="2:28" ht="26.25" customHeight="1">
      <c r="B714" s="75" t="s">
        <v>226</v>
      </c>
    </row>
    <row r="715" spans="2:28" ht="15" customHeight="1"/>
    <row r="716" spans="2:28" ht="15" customHeight="1">
      <c r="B716" s="16" t="s">
        <v>256</v>
      </c>
    </row>
    <row r="717" spans="2:28" ht="15" customHeight="1">
      <c r="B717" s="16"/>
      <c r="L717" s="7"/>
      <c r="M717" s="7"/>
      <c r="N717" s="7"/>
      <c r="O717" s="7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2:28" ht="15" customHeight="1">
      <c r="K718" s="7"/>
      <c r="L718" s="7"/>
      <c r="M718" s="7"/>
      <c r="N718" s="7"/>
      <c r="O718" s="7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2:28" ht="15" customHeight="1">
      <c r="K719" s="7"/>
      <c r="L719" s="7"/>
      <c r="M719" s="7"/>
      <c r="N719" s="7"/>
      <c r="O719" s="7"/>
      <c r="P719" s="7"/>
      <c r="Q719" s="7"/>
      <c r="R719" s="7"/>
      <c r="S719" s="7"/>
      <c r="V719" s="12"/>
      <c r="W719" s="12"/>
      <c r="X719" s="12"/>
    </row>
    <row r="720" spans="2:28" ht="15" customHeight="1">
      <c r="K720" s="7"/>
      <c r="L720" s="7"/>
      <c r="M720" s="7" t="s">
        <v>204</v>
      </c>
      <c r="N720" s="7"/>
      <c r="O720" s="7"/>
      <c r="P720" s="7"/>
      <c r="Q720" s="7"/>
      <c r="U720" s="12"/>
    </row>
    <row r="721" spans="11:24" ht="15" customHeight="1">
      <c r="K721" s="7"/>
      <c r="L721" s="7"/>
      <c r="M721" s="7"/>
      <c r="N721" s="7"/>
      <c r="O721" s="7"/>
      <c r="P721" s="7"/>
      <c r="Q721" s="7"/>
    </row>
    <row r="722" spans="11:24" ht="15" customHeight="1">
      <c r="K722" s="7"/>
      <c r="L722" s="7"/>
      <c r="M722" s="7" t="s">
        <v>205</v>
      </c>
      <c r="N722" s="7" t="s">
        <v>206</v>
      </c>
      <c r="O722" s="7" t="s">
        <v>207</v>
      </c>
      <c r="P722" s="7" t="s">
        <v>208</v>
      </c>
      <c r="Q722" s="7"/>
    </row>
    <row r="723" spans="11:24" ht="15" customHeight="1">
      <c r="K723" s="7"/>
      <c r="L723" s="199" t="s">
        <v>301</v>
      </c>
      <c r="M723" s="200">
        <v>0.57692307692307698</v>
      </c>
      <c r="N723" s="200">
        <v>0.42307692307692307</v>
      </c>
      <c r="O723" s="200">
        <v>0</v>
      </c>
      <c r="P723" s="200">
        <v>0</v>
      </c>
      <c r="Q723" s="12"/>
      <c r="R723" s="12"/>
      <c r="S723" s="85"/>
      <c r="T723" s="12"/>
    </row>
    <row r="724" spans="11:24" ht="15" customHeight="1">
      <c r="K724" s="7"/>
      <c r="L724" s="199" t="s">
        <v>308</v>
      </c>
      <c r="M724" s="200">
        <v>0.42857142857142855</v>
      </c>
      <c r="N724" s="200">
        <v>0.57142857142857151</v>
      </c>
      <c r="O724" s="200">
        <v>0</v>
      </c>
      <c r="P724" s="200">
        <v>0</v>
      </c>
      <c r="Q724" s="12"/>
      <c r="R724" s="12"/>
      <c r="S724" s="12"/>
      <c r="T724" s="12"/>
    </row>
    <row r="725" spans="11:24" ht="15" customHeight="1">
      <c r="K725" s="7"/>
      <c r="L725" s="7"/>
      <c r="M725" s="7"/>
      <c r="N725" s="7"/>
      <c r="O725" s="7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1:24" ht="15" customHeight="1">
      <c r="K726" s="7"/>
      <c r="L726" s="7"/>
      <c r="M726" s="7"/>
      <c r="N726" s="7"/>
      <c r="O726" s="7"/>
      <c r="P726" s="7"/>
      <c r="Q726" s="7"/>
    </row>
    <row r="727" spans="11:24" ht="15" customHeight="1"/>
    <row r="728" spans="11:24" ht="15" customHeight="1"/>
    <row r="729" spans="11:24" ht="15" customHeight="1"/>
    <row r="730" spans="11:24" ht="15" customHeight="1"/>
    <row r="731" spans="11:24" ht="15" customHeight="1"/>
    <row r="732" spans="11:24" ht="15" customHeight="1"/>
    <row r="733" spans="11:24" ht="15" customHeight="1"/>
    <row r="734" spans="11:24" ht="24" customHeight="1"/>
    <row r="735" spans="11:24" ht="15" customHeight="1"/>
    <row r="736" spans="11:24" ht="15" customHeight="1"/>
    <row r="737" spans="2:25" ht="15" customHeight="1">
      <c r="B737" s="16" t="s">
        <v>257</v>
      </c>
    </row>
    <row r="738" spans="2:25" ht="15" customHeight="1">
      <c r="B738" s="16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2:25" ht="15" customHeight="1">
      <c r="B739" s="16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2:25" ht="15" customHeight="1">
      <c r="B740" s="16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2:25" ht="15" customHeight="1">
      <c r="B741" s="16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2:25" ht="15" customHeight="1">
      <c r="I742" s="7"/>
      <c r="J742" s="7"/>
      <c r="K742" s="7"/>
      <c r="L742" s="199"/>
      <c r="M742" s="200"/>
      <c r="N742" s="200"/>
      <c r="O742" s="200"/>
      <c r="P742" s="200"/>
      <c r="Q742" s="200"/>
      <c r="R742" s="12"/>
      <c r="S742" s="12"/>
      <c r="T742" s="12"/>
      <c r="U742" s="7"/>
      <c r="V742" s="7"/>
      <c r="W742" s="7"/>
    </row>
    <row r="743" spans="2:25" ht="15" customHeight="1">
      <c r="B743" s="16"/>
      <c r="I743" s="7"/>
      <c r="J743" s="7"/>
      <c r="K743" s="7"/>
      <c r="L743" s="7"/>
      <c r="M743" s="12"/>
      <c r="N743" s="12"/>
      <c r="O743" s="12"/>
      <c r="P743" s="127"/>
      <c r="Q743" s="127"/>
      <c r="R743" s="127"/>
      <c r="S743" s="12"/>
      <c r="T743" s="12"/>
      <c r="U743" s="12"/>
      <c r="V743" s="12"/>
      <c r="W743" s="12"/>
      <c r="X743" s="12"/>
      <c r="Y743" s="12"/>
    </row>
    <row r="744" spans="2:25" ht="15" customHeight="1">
      <c r="I744" s="7"/>
      <c r="J744" s="7"/>
      <c r="K744" s="7"/>
      <c r="L744" s="7"/>
      <c r="M744" s="437"/>
      <c r="N744" s="12"/>
      <c r="O744" s="7"/>
      <c r="P744" s="7" t="s">
        <v>209</v>
      </c>
      <c r="Q744" s="7"/>
      <c r="R744" s="7"/>
      <c r="S744" s="7"/>
      <c r="T744" s="7"/>
      <c r="U744" s="7"/>
      <c r="V744" s="7"/>
      <c r="W744" s="7"/>
    </row>
    <row r="745" spans="2:25" ht="15" customHeight="1">
      <c r="I745" s="7"/>
      <c r="J745" s="7"/>
      <c r="K745" s="7"/>
      <c r="L745" s="7"/>
      <c r="M745" s="438"/>
      <c r="N745" s="128"/>
      <c r="O745" s="7"/>
      <c r="P745" s="7"/>
      <c r="Q745" s="7"/>
      <c r="R745" s="7"/>
      <c r="S745" s="7"/>
      <c r="T745" s="7"/>
      <c r="U745" s="7"/>
      <c r="V745" s="7"/>
      <c r="W745" s="7"/>
    </row>
    <row r="746" spans="2:25" ht="15" customHeight="1">
      <c r="I746" s="7"/>
      <c r="J746" s="7"/>
      <c r="K746" s="7"/>
      <c r="L746" s="7"/>
      <c r="M746" s="439"/>
      <c r="N746" s="129"/>
      <c r="O746" s="7"/>
      <c r="P746" s="7" t="s">
        <v>210</v>
      </c>
      <c r="Q746" s="7" t="s">
        <v>211</v>
      </c>
      <c r="R746" s="7" t="s">
        <v>212</v>
      </c>
      <c r="S746" s="7" t="s">
        <v>213</v>
      </c>
      <c r="T746" s="7" t="s">
        <v>214</v>
      </c>
      <c r="U746" s="7"/>
      <c r="V746" s="7"/>
      <c r="W746" s="7"/>
    </row>
    <row r="747" spans="2:25" ht="15" customHeight="1">
      <c r="M747" s="78"/>
      <c r="N747" s="79"/>
      <c r="O747" s="199" t="s">
        <v>301</v>
      </c>
      <c r="P747" s="200">
        <v>0.43137254901960786</v>
      </c>
      <c r="Q747" s="200">
        <v>5.8823529411764712E-2</v>
      </c>
      <c r="R747" s="200">
        <v>0.23529411764705885</v>
      </c>
      <c r="S747" s="200">
        <v>0.17647058823529413</v>
      </c>
      <c r="T747" s="200">
        <v>9.8039215686274522E-2</v>
      </c>
      <c r="U747" s="7"/>
      <c r="V747" s="7"/>
      <c r="W747" s="7"/>
    </row>
    <row r="748" spans="2:25" ht="15" customHeight="1">
      <c r="M748" s="82"/>
      <c r="N748" s="83"/>
      <c r="O748" s="199" t="s">
        <v>308</v>
      </c>
      <c r="P748" s="200">
        <v>0</v>
      </c>
      <c r="Q748" s="200">
        <v>0.14285714285714288</v>
      </c>
      <c r="R748" s="200">
        <v>0.57142857142857151</v>
      </c>
      <c r="S748" s="200">
        <v>0</v>
      </c>
      <c r="T748" s="200">
        <v>0.28571428571428575</v>
      </c>
      <c r="U748" s="7"/>
      <c r="V748" s="7"/>
      <c r="W748" s="7"/>
    </row>
    <row r="749" spans="2:25" ht="15" customHeight="1">
      <c r="M749" s="82"/>
      <c r="N749" s="83"/>
      <c r="O749" s="83"/>
      <c r="P749" s="12"/>
      <c r="Q749" s="12"/>
      <c r="R749" s="12"/>
      <c r="S749" s="83"/>
      <c r="T749" s="83"/>
      <c r="U749" s="84"/>
      <c r="V749" s="12"/>
      <c r="W749" s="12"/>
      <c r="X749" s="12"/>
      <c r="Y749" s="12"/>
    </row>
    <row r="750" spans="2:25" ht="15" customHeight="1"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</row>
    <row r="751" spans="2:25" ht="15" customHeight="1"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</row>
    <row r="752" spans="2:25" ht="15" customHeight="1">
      <c r="M752" s="12"/>
      <c r="N752" s="12"/>
      <c r="O752" s="12"/>
      <c r="P752" s="7"/>
      <c r="Q752" s="7"/>
      <c r="R752" s="7"/>
      <c r="S752" s="12"/>
      <c r="T752" s="12"/>
      <c r="U752" s="12"/>
      <c r="V752" s="12"/>
      <c r="W752" s="12"/>
      <c r="X752" s="12"/>
      <c r="Y752" s="12"/>
    </row>
    <row r="753" spans="13:23" ht="15" customHeight="1">
      <c r="N753" s="7"/>
      <c r="O753" s="7"/>
      <c r="P753" s="7"/>
      <c r="Q753" s="7"/>
      <c r="R753" s="7"/>
      <c r="S753" s="7"/>
      <c r="T753" s="7"/>
      <c r="U753" s="7"/>
      <c r="V753" s="7"/>
      <c r="W753" s="7"/>
    </row>
    <row r="754" spans="13:23" ht="15" customHeight="1"/>
    <row r="755" spans="13:23" ht="15" customHeight="1"/>
    <row r="756" spans="13:23" ht="15" customHeight="1"/>
    <row r="757" spans="13:23" ht="21" customHeight="1"/>
    <row r="758" spans="13:23" ht="15" customHeight="1"/>
    <row r="759" spans="13:23" ht="15" customHeight="1"/>
    <row r="760" spans="13:23" ht="15" customHeight="1"/>
    <row r="761" spans="13:23" ht="15" customHeight="1"/>
    <row r="762" spans="13:23" ht="15" customHeight="1"/>
    <row r="763" spans="13:23" ht="15" customHeight="1"/>
    <row r="764" spans="13:23" ht="15" customHeight="1"/>
    <row r="765" spans="13:23" ht="15" customHeight="1"/>
    <row r="766" spans="13:23" ht="15" customHeight="1">
      <c r="P766" s="12"/>
      <c r="Q766" s="12"/>
      <c r="R766" s="12"/>
    </row>
    <row r="767" spans="13:23" ht="15" customHeight="1"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</row>
    <row r="768" spans="13:23" ht="15" customHeight="1"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</row>
    <row r="769" spans="13:23" ht="15" customHeight="1"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</row>
    <row r="770" spans="13:23" ht="15" customHeight="1"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</row>
    <row r="771" spans="13:23" ht="15" customHeight="1">
      <c r="M771" s="12"/>
      <c r="N771" s="12"/>
      <c r="O771" s="12"/>
      <c r="P771" s="79"/>
      <c r="Q771" s="79"/>
      <c r="R771" s="80"/>
      <c r="S771" s="12"/>
      <c r="T771" s="12"/>
      <c r="U771" s="12"/>
      <c r="V771" s="12"/>
      <c r="W771" s="12"/>
    </row>
    <row r="772" spans="13:23" ht="15" customHeight="1">
      <c r="M772" s="12"/>
      <c r="N772" s="78"/>
      <c r="O772" s="79"/>
      <c r="P772" s="83"/>
      <c r="Q772" s="83"/>
      <c r="R772" s="84"/>
      <c r="S772" s="81"/>
      <c r="T772" s="12"/>
      <c r="U772" s="81"/>
      <c r="V772" s="12"/>
      <c r="W772" s="12"/>
    </row>
    <row r="773" spans="13:23" ht="15" customHeight="1">
      <c r="M773" s="12"/>
      <c r="N773" s="82"/>
      <c r="O773" s="83"/>
      <c r="P773" s="83"/>
      <c r="Q773" s="83"/>
      <c r="R773" s="84"/>
      <c r="S773" s="85"/>
      <c r="T773" s="12"/>
      <c r="U773" s="85"/>
      <c r="V773" s="12"/>
      <c r="W773" s="12"/>
    </row>
    <row r="774" spans="13:23" ht="15" customHeight="1">
      <c r="M774" s="12"/>
      <c r="N774" s="82"/>
      <c r="O774" s="83"/>
      <c r="P774" s="88"/>
      <c r="Q774" s="89"/>
      <c r="R774" s="88"/>
      <c r="S774" s="85"/>
      <c r="T774" s="12"/>
      <c r="U774" s="85"/>
      <c r="V774" s="12"/>
      <c r="W774" s="12"/>
    </row>
    <row r="775" spans="13:23" ht="15" customHeight="1">
      <c r="M775" s="12"/>
      <c r="N775" s="86"/>
      <c r="O775" s="87"/>
      <c r="P775" s="12"/>
      <c r="Q775" s="12"/>
      <c r="R775" s="12"/>
      <c r="S775" s="89"/>
      <c r="T775" s="88"/>
      <c r="U775" s="89"/>
      <c r="V775" s="90"/>
      <c r="W775" s="12"/>
    </row>
    <row r="776" spans="13:23">
      <c r="M776" s="12"/>
      <c r="N776" s="12"/>
      <c r="O776" s="12"/>
      <c r="S776" s="12"/>
      <c r="T776" s="12"/>
      <c r="U776" s="12"/>
      <c r="V776" s="12"/>
      <c r="W776" s="12"/>
    </row>
    <row r="785" spans="13:20" ht="15" customHeight="1"/>
    <row r="786" spans="13:20" ht="15" customHeight="1"/>
    <row r="787" spans="13:20" ht="15" customHeight="1"/>
    <row r="788" spans="13:20" ht="15" customHeight="1"/>
    <row r="789" spans="13:20" ht="15" customHeight="1">
      <c r="P789" s="12"/>
      <c r="Q789" s="12"/>
      <c r="R789" s="12"/>
    </row>
    <row r="790" spans="13:20" ht="15" customHeight="1">
      <c r="M790" s="12"/>
      <c r="N790" s="12"/>
      <c r="O790" s="12"/>
      <c r="P790" s="12"/>
      <c r="Q790" s="12"/>
      <c r="R790" s="12"/>
      <c r="S790" s="12"/>
      <c r="T790" s="12"/>
    </row>
    <row r="791" spans="13:20" ht="15" customHeight="1">
      <c r="M791" s="12"/>
      <c r="N791" s="12"/>
      <c r="O791" s="12"/>
      <c r="P791" s="12"/>
      <c r="Q791" s="12"/>
      <c r="R791" s="12"/>
      <c r="S791" s="12"/>
      <c r="T791" s="12"/>
    </row>
    <row r="792" spans="13:20" ht="15" customHeight="1">
      <c r="M792" s="12"/>
      <c r="N792" s="12"/>
      <c r="O792" s="12"/>
      <c r="P792" s="12"/>
      <c r="Q792" s="12"/>
      <c r="R792" s="12"/>
      <c r="S792" s="12"/>
      <c r="T792" s="12"/>
    </row>
    <row r="793" spans="13:20" ht="15" customHeight="1">
      <c r="M793" s="12"/>
      <c r="N793" s="12"/>
      <c r="O793" s="12"/>
      <c r="P793" s="131"/>
      <c r="Q793" s="131"/>
      <c r="R793" s="131"/>
      <c r="S793" s="12"/>
      <c r="T793" s="12"/>
    </row>
    <row r="794" spans="13:20" ht="15" customHeight="1">
      <c r="M794" s="130"/>
      <c r="N794" s="131"/>
      <c r="O794" s="131"/>
      <c r="P794" s="131"/>
      <c r="Q794" s="131"/>
      <c r="R794" s="131"/>
      <c r="S794" s="12"/>
      <c r="T794" s="12"/>
    </row>
    <row r="795" spans="13:20" ht="15" customHeight="1">
      <c r="M795" s="130"/>
      <c r="N795" s="131"/>
      <c r="O795" s="131"/>
      <c r="P795" s="131"/>
      <c r="Q795" s="131"/>
      <c r="R795" s="131"/>
      <c r="S795" s="12"/>
      <c r="T795" s="12"/>
    </row>
    <row r="796" spans="13:20" ht="15" customHeight="1">
      <c r="M796" s="130"/>
      <c r="N796" s="131"/>
      <c r="O796" s="131"/>
      <c r="P796" s="12"/>
      <c r="Q796" s="12"/>
      <c r="R796" s="12"/>
      <c r="S796" s="12"/>
      <c r="T796" s="12"/>
    </row>
    <row r="797" spans="13:20" ht="15" customHeight="1">
      <c r="M797" s="12"/>
      <c r="N797" s="12"/>
      <c r="O797" s="12"/>
      <c r="P797" s="12"/>
      <c r="Q797" s="12"/>
      <c r="R797" s="12"/>
      <c r="S797" s="12"/>
      <c r="T797" s="12"/>
    </row>
    <row r="798" spans="13:20" ht="15" customHeight="1">
      <c r="M798" s="12"/>
      <c r="N798" s="12"/>
      <c r="O798" s="12"/>
      <c r="S798" s="12"/>
      <c r="T798" s="12"/>
    </row>
    <row r="799" spans="13:20" ht="15" customHeight="1"/>
    <row r="800" spans="13:2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</sheetData>
  <mergeCells count="72">
    <mergeCell ref="S158:T158"/>
    <mergeCell ref="U158:V158"/>
    <mergeCell ref="W158:X158"/>
    <mergeCell ref="P163:Q163"/>
    <mergeCell ref="R163:S163"/>
    <mergeCell ref="R162:S162"/>
    <mergeCell ref="P417:Q417"/>
    <mergeCell ref="O202:O205"/>
    <mergeCell ref="S671:W671"/>
    <mergeCell ref="M647:U647"/>
    <mergeCell ref="T417:W417"/>
    <mergeCell ref="N409:N411"/>
    <mergeCell ref="N417:O419"/>
    <mergeCell ref="P423:AD423"/>
    <mergeCell ref="O307:O310"/>
    <mergeCell ref="O396:O398"/>
    <mergeCell ref="O385:O387"/>
    <mergeCell ref="O282:O285"/>
    <mergeCell ref="O271:O274"/>
    <mergeCell ref="M744:M746"/>
    <mergeCell ref="T418:U418"/>
    <mergeCell ref="V418:W418"/>
    <mergeCell ref="N469:N495"/>
    <mergeCell ref="N457:N460"/>
    <mergeCell ref="N445:N448"/>
    <mergeCell ref="N431:N436"/>
    <mergeCell ref="N420:N423"/>
    <mergeCell ref="P420:AD420"/>
    <mergeCell ref="P698:R698"/>
    <mergeCell ref="Y676:Z676"/>
    <mergeCell ref="T676:X676"/>
    <mergeCell ref="T694:Y694"/>
    <mergeCell ref="Y44:Z44"/>
    <mergeCell ref="AA44:AB44"/>
    <mergeCell ref="O86:O89"/>
    <mergeCell ref="Q573:R573"/>
    <mergeCell ref="S106:T106"/>
    <mergeCell ref="U106:V106"/>
    <mergeCell ref="W106:X106"/>
    <mergeCell ref="Y106:Z106"/>
    <mergeCell ref="O58:O61"/>
    <mergeCell ref="Q105:R105"/>
    <mergeCell ref="O123:O126"/>
    <mergeCell ref="O330:O332"/>
    <mergeCell ref="O46:O49"/>
    <mergeCell ref="Q143:R143"/>
    <mergeCell ref="S144:T144"/>
    <mergeCell ref="O185:O188"/>
    <mergeCell ref="B2:O2"/>
    <mergeCell ref="O8:T8"/>
    <mergeCell ref="O13:O17"/>
    <mergeCell ref="S32:T32"/>
    <mergeCell ref="U32:V32"/>
    <mergeCell ref="O34:O37"/>
    <mergeCell ref="Q43:R43"/>
    <mergeCell ref="S44:T44"/>
    <mergeCell ref="U44:V44"/>
    <mergeCell ref="W44:X44"/>
    <mergeCell ref="N157:O157"/>
    <mergeCell ref="P157:Q157"/>
    <mergeCell ref="N158:O158"/>
    <mergeCell ref="P158:Q158"/>
    <mergeCell ref="O260:O263"/>
    <mergeCell ref="O249:O252"/>
    <mergeCell ref="O225:O228"/>
    <mergeCell ref="P162:Q162"/>
    <mergeCell ref="AG165:AH165"/>
    <mergeCell ref="AC166:AD166"/>
    <mergeCell ref="AE166:AF166"/>
    <mergeCell ref="AG166:AH166"/>
    <mergeCell ref="AC165:AD165"/>
    <mergeCell ref="AE165:AF16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9"/>
  <sheetViews>
    <sheetView showGridLines="0" topLeftCell="A199" zoomScale="80" zoomScaleNormal="80" workbookViewId="0"/>
  </sheetViews>
  <sheetFormatPr defaultColWidth="9.140625" defaultRowHeight="15"/>
  <cols>
    <col min="1" max="1" width="9.140625" style="243"/>
    <col min="2" max="2" width="4" style="243" customWidth="1"/>
    <col min="3" max="16384" width="9.140625" style="243"/>
  </cols>
  <sheetData>
    <row r="1" spans="1:20" s="237" customFormat="1" ht="18.75" customHeight="1">
      <c r="A1" s="238"/>
    </row>
    <row r="2" spans="1:20" s="237" customFormat="1" ht="47.25" customHeight="1">
      <c r="A2" s="234"/>
      <c r="B2" s="380" t="str">
        <f>[1]Gràfics!B2</f>
        <v>ESCOLA UNIVERSITÀRIA CAIXA TERRASSA (EUNCET)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</row>
    <row r="3" spans="1:20" s="237" customFormat="1" ht="18.75" customHeight="1">
      <c r="A3" s="238"/>
    </row>
    <row r="4" spans="1:20" s="237" customFormat="1" ht="18.75" customHeight="1">
      <c r="A4" s="23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8"/>
    </row>
    <row r="5" spans="1:20" s="237" customFormat="1" ht="33.75" customHeight="1" thickBot="1">
      <c r="A5" s="238"/>
      <c r="B5" s="240" t="s">
        <v>391</v>
      </c>
      <c r="C5" s="241"/>
      <c r="D5" s="241"/>
      <c r="E5" s="242"/>
      <c r="F5" s="242"/>
      <c r="G5" s="242"/>
      <c r="H5" s="242"/>
      <c r="I5" s="242"/>
      <c r="J5" s="240"/>
      <c r="K5" s="240"/>
      <c r="L5" s="240"/>
      <c r="M5" s="240"/>
      <c r="N5" s="240"/>
    </row>
    <row r="6" spans="1:20" s="237" customFormat="1" ht="18.75" customHeight="1">
      <c r="A6" s="238"/>
      <c r="C6" s="239"/>
    </row>
    <row r="7" spans="1:20" s="237" customFormat="1" ht="18.75" customHeight="1">
      <c r="A7" s="238"/>
      <c r="C7" s="239"/>
    </row>
    <row r="8" spans="1:20" s="237" customFormat="1" ht="18.75" customHeight="1">
      <c r="A8" s="238"/>
      <c r="C8" s="239"/>
    </row>
    <row r="9" spans="1:20" s="303" customFormat="1" ht="32.25" thickBot="1">
      <c r="A9" s="297"/>
      <c r="B9" s="298" t="s">
        <v>216</v>
      </c>
      <c r="C9" s="299"/>
      <c r="D9" s="300"/>
      <c r="E9" s="300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2"/>
      <c r="R9" s="302"/>
      <c r="S9" s="302"/>
      <c r="T9" s="297"/>
    </row>
    <row r="12" spans="1:20" ht="21">
      <c r="C12" s="304" t="s">
        <v>384</v>
      </c>
    </row>
    <row r="42" spans="2:19">
      <c r="C42" s="305"/>
    </row>
    <row r="47" spans="2:19" ht="32.25" thickBot="1">
      <c r="B47" s="298" t="s">
        <v>217</v>
      </c>
      <c r="C47" s="306"/>
      <c r="D47" s="307"/>
      <c r="E47" s="307"/>
      <c r="F47" s="308"/>
      <c r="G47" s="308"/>
      <c r="H47" s="308"/>
      <c r="I47" s="301"/>
      <c r="J47" s="301"/>
      <c r="K47" s="301"/>
      <c r="L47" s="301"/>
      <c r="M47" s="301"/>
      <c r="N47" s="301"/>
      <c r="O47" s="301"/>
      <c r="P47" s="301"/>
      <c r="Q47" s="302"/>
      <c r="R47" s="302"/>
      <c r="S47" s="302"/>
    </row>
    <row r="48" spans="2:19" s="237" customFormat="1" ht="18.75" customHeight="1">
      <c r="J48" s="238"/>
      <c r="K48" s="238"/>
      <c r="L48" s="238"/>
      <c r="M48" s="238"/>
      <c r="N48" s="238"/>
      <c r="O48" s="238"/>
      <c r="P48" s="238"/>
      <c r="Q48" s="238"/>
      <c r="R48" s="238"/>
    </row>
    <row r="49" spans="3:18" s="237" customFormat="1" ht="18.75" customHeight="1">
      <c r="J49" s="238"/>
      <c r="K49" s="238"/>
      <c r="L49" s="238"/>
      <c r="M49" s="238"/>
      <c r="N49" s="238"/>
      <c r="O49" s="238"/>
      <c r="P49" s="238"/>
      <c r="Q49" s="238"/>
      <c r="R49" s="238"/>
    </row>
    <row r="50" spans="3:18" s="237" customFormat="1" ht="18.75" customHeight="1">
      <c r="C50" s="309" t="s">
        <v>218</v>
      </c>
      <c r="D50" s="310"/>
      <c r="E50" s="310"/>
      <c r="F50" s="311"/>
      <c r="G50" s="311"/>
      <c r="H50" s="311"/>
      <c r="I50" s="311"/>
      <c r="J50" s="311"/>
      <c r="K50" s="311"/>
      <c r="L50" s="311"/>
      <c r="M50" s="311"/>
      <c r="N50" s="238"/>
      <c r="O50" s="238"/>
      <c r="P50" s="238"/>
      <c r="Q50" s="238"/>
      <c r="R50" s="238"/>
    </row>
    <row r="51" spans="3:18" s="237" customFormat="1" ht="18.75" customHeight="1">
      <c r="C51" s="309"/>
      <c r="D51" s="310"/>
      <c r="E51" s="310"/>
      <c r="F51" s="311"/>
      <c r="G51" s="311"/>
      <c r="H51" s="311"/>
      <c r="I51" s="311"/>
      <c r="J51" s="311"/>
      <c r="K51" s="311"/>
      <c r="L51" s="311"/>
      <c r="M51" s="311"/>
      <c r="N51" s="238"/>
      <c r="O51" s="238"/>
      <c r="P51" s="238"/>
      <c r="Q51" s="238"/>
      <c r="R51" s="238"/>
    </row>
    <row r="52" spans="3:18" s="237" customFormat="1" ht="18.75" customHeight="1">
      <c r="C52" s="309"/>
      <c r="D52" s="310"/>
      <c r="E52" s="310"/>
      <c r="F52" s="311"/>
      <c r="G52" s="311"/>
      <c r="H52" s="311"/>
      <c r="I52" s="311"/>
      <c r="J52" s="311"/>
      <c r="K52" s="311"/>
      <c r="L52" s="311"/>
      <c r="M52" s="311"/>
      <c r="N52" s="238"/>
      <c r="O52" s="238"/>
      <c r="P52" s="238"/>
      <c r="Q52" s="238"/>
      <c r="R52" s="238"/>
    </row>
    <row r="54" spans="3:18" ht="21">
      <c r="C54" s="304" t="s">
        <v>385</v>
      </c>
    </row>
    <row r="85" spans="3:18">
      <c r="C85" s="305"/>
    </row>
    <row r="90" spans="3:18" s="237" customFormat="1" ht="18.75" customHeight="1">
      <c r="C90" s="309" t="s">
        <v>219</v>
      </c>
      <c r="D90" s="310"/>
      <c r="E90" s="310"/>
      <c r="F90" s="311"/>
      <c r="G90" s="311"/>
      <c r="H90" s="311"/>
      <c r="I90" s="311"/>
      <c r="J90" s="311"/>
      <c r="K90" s="311"/>
      <c r="L90" s="311"/>
      <c r="M90" s="311"/>
      <c r="N90" s="238"/>
      <c r="O90" s="238"/>
      <c r="P90" s="238"/>
      <c r="Q90" s="238"/>
      <c r="R90" s="238"/>
    </row>
    <row r="93" spans="3:18" ht="21">
      <c r="C93" s="304" t="s">
        <v>350</v>
      </c>
    </row>
    <row r="115" spans="3:3">
      <c r="C115" s="305"/>
    </row>
    <row r="132" spans="3:5">
      <c r="E132" s="243" t="s">
        <v>386</v>
      </c>
    </row>
    <row r="137" spans="3:5" ht="21">
      <c r="C137" s="304" t="s">
        <v>52</v>
      </c>
    </row>
    <row r="169" spans="3:3">
      <c r="C169" s="305"/>
    </row>
    <row r="172" spans="3:3" ht="21">
      <c r="C172" s="304" t="s">
        <v>76</v>
      </c>
    </row>
    <row r="173" spans="3:3">
      <c r="C173" s="312" t="s">
        <v>363</v>
      </c>
    </row>
    <row r="202" spans="1:19">
      <c r="C202" s="305"/>
      <c r="I202" s="313"/>
    </row>
    <row r="206" spans="1:19" ht="21">
      <c r="C206" s="309" t="s">
        <v>221</v>
      </c>
    </row>
    <row r="207" spans="1:19">
      <c r="C207" s="243" t="s">
        <v>387</v>
      </c>
    </row>
    <row r="208" spans="1:19">
      <c r="A208" s="335"/>
      <c r="B208" s="335"/>
      <c r="C208" s="335"/>
      <c r="D208" s="335"/>
      <c r="E208" s="335"/>
      <c r="F208" s="335"/>
      <c r="G208" s="335"/>
      <c r="H208" s="335"/>
      <c r="I208" s="335"/>
      <c r="J208" s="335"/>
      <c r="K208" s="335"/>
      <c r="L208" s="335"/>
      <c r="M208" s="335"/>
      <c r="N208" s="335"/>
      <c r="O208" s="335"/>
      <c r="P208" s="335"/>
      <c r="Q208" s="335"/>
      <c r="R208" s="335"/>
      <c r="S208" s="335"/>
    </row>
    <row r="209" spans="1:19">
      <c r="A209" s="335"/>
      <c r="B209" s="335"/>
      <c r="C209" s="335"/>
      <c r="D209" s="335"/>
      <c r="E209" s="335"/>
      <c r="F209" s="335"/>
      <c r="G209" s="335"/>
      <c r="H209" s="335"/>
      <c r="I209" s="335"/>
      <c r="J209" s="335"/>
      <c r="K209" s="335"/>
      <c r="L209" s="335"/>
      <c r="M209" s="335"/>
      <c r="N209" s="335"/>
      <c r="O209" s="335"/>
      <c r="P209" s="335"/>
      <c r="Q209" s="335"/>
      <c r="R209" s="335"/>
      <c r="S209" s="335"/>
    </row>
    <row r="210" spans="1:19">
      <c r="A210" s="335"/>
      <c r="B210" s="335"/>
      <c r="C210" s="335"/>
      <c r="D210" s="335"/>
      <c r="E210" s="335"/>
      <c r="F210" s="335"/>
      <c r="G210" s="335"/>
      <c r="H210" s="335"/>
      <c r="I210" s="335"/>
      <c r="J210" s="335"/>
      <c r="K210" s="335"/>
      <c r="L210" s="335"/>
      <c r="M210" s="335"/>
      <c r="N210" s="335"/>
      <c r="O210" s="335"/>
      <c r="P210" s="335"/>
      <c r="Q210" s="335"/>
      <c r="R210" s="335"/>
      <c r="S210" s="335"/>
    </row>
    <row r="211" spans="1:19">
      <c r="A211" s="335"/>
      <c r="B211" s="335"/>
      <c r="C211" s="335"/>
      <c r="D211" s="335"/>
      <c r="E211" s="335"/>
      <c r="F211" s="335"/>
      <c r="G211" s="335"/>
      <c r="H211" s="335"/>
      <c r="I211" s="335"/>
      <c r="J211" s="335"/>
      <c r="K211" s="335"/>
      <c r="L211" s="335"/>
      <c r="M211" s="335"/>
      <c r="N211" s="335"/>
      <c r="O211" s="335"/>
      <c r="P211" s="335"/>
      <c r="Q211" s="335"/>
      <c r="R211" s="335"/>
      <c r="S211" s="335"/>
    </row>
    <row r="212" spans="1:19">
      <c r="A212" s="335"/>
      <c r="B212" s="335"/>
      <c r="C212" s="335"/>
      <c r="D212" s="335"/>
      <c r="E212" s="335"/>
      <c r="F212" s="335"/>
      <c r="G212" s="335"/>
      <c r="H212" s="335"/>
      <c r="I212" s="335"/>
      <c r="J212" s="335"/>
      <c r="K212" s="335"/>
      <c r="L212" s="335"/>
      <c r="M212" s="335"/>
      <c r="N212" s="335"/>
      <c r="O212" s="335"/>
      <c r="P212" s="335"/>
      <c r="Q212" s="335"/>
      <c r="R212" s="335"/>
      <c r="S212" s="335"/>
    </row>
    <row r="213" spans="1:19">
      <c r="A213" s="335"/>
      <c r="B213" s="335"/>
      <c r="C213" s="335"/>
      <c r="D213" s="335"/>
      <c r="E213" s="335"/>
      <c r="F213" s="335"/>
      <c r="G213" s="335"/>
      <c r="H213" s="335"/>
      <c r="I213" s="335"/>
      <c r="J213" s="335"/>
      <c r="K213" s="335"/>
      <c r="L213" s="335"/>
      <c r="M213" s="335"/>
      <c r="N213" s="335"/>
      <c r="O213" s="335"/>
      <c r="P213" s="335"/>
      <c r="Q213" s="335"/>
      <c r="R213" s="335"/>
      <c r="S213" s="335"/>
    </row>
    <row r="214" spans="1:19">
      <c r="A214" s="335"/>
      <c r="B214" s="335"/>
      <c r="C214" s="335"/>
      <c r="D214" s="335"/>
      <c r="E214" s="335"/>
      <c r="F214" s="335"/>
      <c r="G214" s="335"/>
      <c r="H214" s="335"/>
      <c r="I214" s="335"/>
      <c r="J214" s="335"/>
      <c r="K214" s="335"/>
      <c r="L214" s="335"/>
      <c r="M214" s="335"/>
      <c r="N214" s="335"/>
      <c r="O214" s="335"/>
      <c r="P214" s="335"/>
      <c r="Q214" s="335"/>
      <c r="R214" s="335"/>
      <c r="S214" s="335"/>
    </row>
    <row r="215" spans="1:19">
      <c r="A215" s="335"/>
      <c r="B215" s="335"/>
      <c r="C215" s="335"/>
      <c r="D215" s="335"/>
      <c r="E215" s="335"/>
      <c r="F215" s="335"/>
      <c r="G215" s="335"/>
      <c r="H215" s="335"/>
      <c r="I215" s="335"/>
      <c r="J215" s="335"/>
      <c r="K215" s="335"/>
      <c r="L215" s="335"/>
      <c r="M215" s="335"/>
      <c r="N215" s="335"/>
      <c r="O215" s="335"/>
      <c r="P215" s="335"/>
      <c r="Q215" s="335"/>
      <c r="R215" s="335"/>
      <c r="S215" s="335"/>
    </row>
    <row r="216" spans="1:19">
      <c r="A216" s="335"/>
      <c r="B216" s="335"/>
      <c r="C216" s="335"/>
      <c r="D216" s="335"/>
      <c r="E216" s="335"/>
      <c r="F216" s="335"/>
      <c r="G216" s="335"/>
      <c r="H216" s="335"/>
      <c r="I216" s="335"/>
      <c r="J216" s="335"/>
      <c r="K216" s="335"/>
      <c r="L216" s="335"/>
      <c r="M216" s="335"/>
      <c r="N216" s="335"/>
      <c r="O216" s="335"/>
      <c r="P216" s="335"/>
      <c r="Q216" s="335"/>
      <c r="R216" s="335"/>
      <c r="S216" s="335"/>
    </row>
    <row r="217" spans="1:19">
      <c r="A217" s="335"/>
      <c r="B217" s="335"/>
      <c r="C217" s="335"/>
      <c r="D217" s="335"/>
      <c r="E217" s="335"/>
      <c r="F217" s="335"/>
      <c r="G217" s="335"/>
      <c r="H217" s="335"/>
      <c r="I217" s="335"/>
      <c r="J217" s="335"/>
      <c r="K217" s="335"/>
      <c r="L217" s="335"/>
      <c r="M217" s="335"/>
      <c r="N217" s="335"/>
      <c r="O217" s="335"/>
      <c r="P217" s="335"/>
      <c r="Q217" s="335"/>
      <c r="R217" s="335"/>
      <c r="S217" s="335"/>
    </row>
    <row r="218" spans="1:19">
      <c r="A218" s="335"/>
      <c r="B218" s="335"/>
      <c r="C218" s="335"/>
      <c r="D218" s="335"/>
      <c r="E218" s="335"/>
      <c r="F218" s="335"/>
      <c r="G218" s="335"/>
      <c r="H218" s="335"/>
      <c r="I218" s="335"/>
      <c r="J218" s="335"/>
      <c r="K218" s="335"/>
      <c r="L218" s="335"/>
      <c r="M218" s="335"/>
      <c r="N218" s="335"/>
      <c r="O218" s="335"/>
      <c r="P218" s="335"/>
      <c r="Q218" s="335"/>
      <c r="R218" s="335"/>
      <c r="S218" s="335"/>
    </row>
    <row r="219" spans="1:19">
      <c r="A219" s="335"/>
      <c r="B219" s="335"/>
      <c r="C219" s="335"/>
      <c r="D219" s="335"/>
      <c r="E219" s="335"/>
      <c r="F219" s="335"/>
      <c r="G219" s="335"/>
      <c r="H219" s="335"/>
      <c r="I219" s="335"/>
      <c r="J219" s="335"/>
      <c r="K219" s="335"/>
      <c r="L219" s="335"/>
      <c r="M219" s="335"/>
      <c r="N219" s="335"/>
      <c r="O219" s="335"/>
      <c r="P219" s="335"/>
      <c r="Q219" s="335"/>
      <c r="R219" s="335"/>
      <c r="S219" s="335"/>
    </row>
    <row r="220" spans="1:19">
      <c r="A220" s="335"/>
      <c r="B220" s="335"/>
      <c r="C220" s="335"/>
      <c r="D220" s="335"/>
      <c r="E220" s="335"/>
      <c r="F220" s="335"/>
      <c r="G220" s="335"/>
      <c r="H220" s="335"/>
      <c r="I220" s="335"/>
      <c r="J220" s="335"/>
      <c r="K220" s="335"/>
      <c r="L220" s="335"/>
      <c r="M220" s="335"/>
      <c r="N220" s="335"/>
      <c r="O220" s="335"/>
      <c r="P220" s="335"/>
      <c r="Q220" s="335"/>
      <c r="R220" s="335"/>
      <c r="S220" s="335"/>
    </row>
    <row r="221" spans="1:19">
      <c r="A221" s="335"/>
      <c r="B221" s="335"/>
      <c r="C221" s="335"/>
      <c r="D221" s="335"/>
      <c r="E221" s="335"/>
      <c r="F221" s="335"/>
      <c r="G221" s="335"/>
      <c r="H221" s="335"/>
      <c r="I221" s="335"/>
      <c r="J221" s="335"/>
      <c r="K221" s="335"/>
      <c r="L221" s="335"/>
      <c r="M221" s="335"/>
      <c r="N221" s="335"/>
      <c r="O221" s="335"/>
      <c r="P221" s="335"/>
      <c r="Q221" s="335"/>
      <c r="R221" s="335"/>
      <c r="S221" s="335"/>
    </row>
    <row r="222" spans="1:19">
      <c r="A222" s="335"/>
      <c r="B222" s="335"/>
      <c r="C222" s="335"/>
      <c r="D222" s="335"/>
      <c r="E222" s="335"/>
      <c r="F222" s="335"/>
      <c r="G222" s="335"/>
      <c r="H222" s="335"/>
      <c r="I222" s="335"/>
      <c r="J222" s="335"/>
      <c r="K222" s="335"/>
      <c r="L222" s="335"/>
      <c r="M222" s="335"/>
      <c r="N222" s="335"/>
      <c r="O222" s="335"/>
      <c r="P222" s="335"/>
      <c r="Q222" s="335"/>
      <c r="R222" s="335"/>
      <c r="S222" s="335"/>
    </row>
    <row r="223" spans="1:19">
      <c r="A223" s="335"/>
      <c r="B223" s="335"/>
      <c r="C223" s="335"/>
      <c r="D223" s="335"/>
      <c r="E223" s="335"/>
      <c r="F223" s="335"/>
      <c r="G223" s="335"/>
      <c r="H223" s="335"/>
      <c r="I223" s="335"/>
      <c r="J223" s="335"/>
      <c r="K223" s="335"/>
      <c r="L223" s="335"/>
      <c r="M223" s="335"/>
      <c r="N223" s="335"/>
      <c r="O223" s="335"/>
      <c r="P223" s="335"/>
      <c r="Q223" s="335"/>
      <c r="R223" s="335"/>
      <c r="S223" s="335"/>
    </row>
    <row r="224" spans="1:19">
      <c r="A224" s="335"/>
      <c r="B224" s="335"/>
      <c r="C224" s="335"/>
      <c r="D224" s="335"/>
      <c r="E224" s="335"/>
      <c r="F224" s="335"/>
      <c r="G224" s="335"/>
      <c r="H224" s="335"/>
      <c r="I224" s="335"/>
      <c r="J224" s="335"/>
      <c r="K224" s="335"/>
      <c r="L224" s="335"/>
      <c r="M224" s="335"/>
      <c r="N224" s="335"/>
      <c r="O224" s="335"/>
      <c r="P224" s="335"/>
      <c r="Q224" s="335"/>
      <c r="R224" s="335"/>
      <c r="S224" s="335"/>
    </row>
    <row r="225" spans="1:19">
      <c r="A225" s="335"/>
      <c r="B225" s="335"/>
      <c r="C225" s="335"/>
      <c r="D225" s="335"/>
      <c r="E225" s="335"/>
      <c r="F225" s="335"/>
      <c r="G225" s="335"/>
      <c r="H225" s="335"/>
      <c r="I225" s="335"/>
      <c r="J225" s="335"/>
      <c r="K225" s="335"/>
      <c r="L225" s="335"/>
      <c r="M225" s="335"/>
      <c r="N225" s="335"/>
      <c r="O225" s="335"/>
      <c r="P225" s="335"/>
      <c r="Q225" s="335"/>
      <c r="R225" s="335"/>
      <c r="S225" s="335"/>
    </row>
    <row r="226" spans="1:19">
      <c r="A226" s="335"/>
      <c r="B226" s="335"/>
      <c r="C226" s="335"/>
      <c r="D226" s="335"/>
      <c r="E226" s="335"/>
      <c r="F226" s="335"/>
      <c r="G226" s="335"/>
      <c r="H226" s="335"/>
      <c r="I226" s="335"/>
      <c r="J226" s="335"/>
      <c r="K226" s="335"/>
      <c r="L226" s="335"/>
      <c r="M226" s="335"/>
      <c r="N226" s="335"/>
      <c r="O226" s="335"/>
      <c r="P226" s="335"/>
      <c r="Q226" s="335"/>
      <c r="R226" s="335"/>
      <c r="S226" s="335"/>
    </row>
    <row r="227" spans="1:19">
      <c r="A227" s="335"/>
      <c r="B227" s="335"/>
      <c r="C227" s="335"/>
      <c r="D227" s="335"/>
      <c r="E227" s="335"/>
      <c r="F227" s="335"/>
      <c r="G227" s="335"/>
      <c r="H227" s="335"/>
      <c r="I227" s="335"/>
      <c r="J227" s="335"/>
      <c r="K227" s="335"/>
      <c r="L227" s="335"/>
      <c r="M227" s="335"/>
      <c r="N227" s="335"/>
      <c r="O227" s="335"/>
      <c r="P227" s="335"/>
      <c r="Q227" s="335"/>
      <c r="R227" s="335"/>
      <c r="S227" s="335"/>
    </row>
    <row r="228" spans="1:19">
      <c r="A228" s="335"/>
      <c r="B228" s="335"/>
      <c r="C228" s="335"/>
      <c r="D228" s="335"/>
      <c r="E228" s="335"/>
      <c r="F228" s="335"/>
      <c r="G228" s="335"/>
      <c r="H228" s="335"/>
      <c r="I228" s="335"/>
      <c r="J228" s="335"/>
      <c r="K228" s="335"/>
      <c r="L228" s="335"/>
      <c r="M228" s="335"/>
      <c r="N228" s="335"/>
      <c r="O228" s="335"/>
      <c r="P228" s="335"/>
      <c r="Q228" s="335"/>
      <c r="R228" s="335"/>
      <c r="S228" s="335"/>
    </row>
    <row r="229" spans="1:19">
      <c r="A229" s="335"/>
      <c r="B229" s="335"/>
      <c r="C229" s="335"/>
      <c r="D229" s="335"/>
      <c r="E229" s="335"/>
      <c r="F229" s="335"/>
      <c r="G229" s="335"/>
      <c r="H229" s="335"/>
      <c r="I229" s="335"/>
      <c r="J229" s="335"/>
      <c r="K229" s="335"/>
      <c r="L229" s="335"/>
      <c r="M229" s="335"/>
      <c r="N229" s="335"/>
      <c r="O229" s="335"/>
      <c r="P229" s="335"/>
      <c r="Q229" s="335"/>
      <c r="R229" s="335"/>
      <c r="S229" s="335"/>
    </row>
    <row r="230" spans="1:19">
      <c r="A230" s="335"/>
      <c r="B230" s="335"/>
      <c r="C230" s="335"/>
      <c r="D230" s="335"/>
      <c r="E230" s="335"/>
      <c r="F230" s="335"/>
      <c r="G230" s="335"/>
      <c r="H230" s="335"/>
      <c r="I230" s="335"/>
      <c r="J230" s="335"/>
      <c r="K230" s="335"/>
      <c r="L230" s="335"/>
      <c r="M230" s="335"/>
      <c r="N230" s="335"/>
      <c r="O230" s="335"/>
      <c r="P230" s="335"/>
      <c r="Q230" s="335"/>
      <c r="R230" s="335"/>
      <c r="S230" s="335"/>
    </row>
    <row r="231" spans="1:19">
      <c r="A231" s="335"/>
      <c r="B231" s="335"/>
      <c r="C231" s="335"/>
      <c r="D231" s="335"/>
      <c r="E231" s="335"/>
      <c r="F231" s="335"/>
      <c r="G231" s="335"/>
      <c r="H231" s="335"/>
      <c r="I231" s="335"/>
      <c r="J231" s="335"/>
      <c r="K231" s="335"/>
      <c r="L231" s="335"/>
      <c r="M231" s="335"/>
      <c r="N231" s="335"/>
      <c r="O231" s="335"/>
      <c r="P231" s="335"/>
      <c r="Q231" s="335"/>
      <c r="R231" s="335"/>
      <c r="S231" s="335"/>
    </row>
    <row r="232" spans="1:19">
      <c r="A232" s="335"/>
      <c r="B232" s="335"/>
      <c r="C232" s="335"/>
      <c r="D232" s="335"/>
      <c r="E232" s="335"/>
      <c r="F232" s="335"/>
      <c r="G232" s="335"/>
      <c r="H232" s="335"/>
      <c r="I232" s="335"/>
      <c r="J232" s="335"/>
      <c r="K232" s="335"/>
      <c r="L232" s="335"/>
      <c r="M232" s="335"/>
      <c r="N232" s="335"/>
      <c r="O232" s="335"/>
      <c r="P232" s="335"/>
      <c r="Q232" s="335"/>
      <c r="R232" s="335"/>
      <c r="S232" s="335"/>
    </row>
    <row r="233" spans="1:19">
      <c r="A233" s="335"/>
      <c r="B233" s="335"/>
      <c r="C233" s="335"/>
      <c r="D233" s="335"/>
      <c r="E233" s="335"/>
      <c r="F233" s="335"/>
      <c r="G233" s="335"/>
      <c r="H233" s="335"/>
      <c r="I233" s="335"/>
      <c r="J233" s="335"/>
      <c r="K233" s="335"/>
      <c r="L233" s="335"/>
      <c r="M233" s="335"/>
      <c r="N233" s="335"/>
      <c r="O233" s="335"/>
      <c r="P233" s="335"/>
      <c r="Q233" s="335"/>
      <c r="R233" s="335"/>
      <c r="S233" s="335"/>
    </row>
    <row r="234" spans="1:19">
      <c r="A234" s="335"/>
      <c r="B234" s="335"/>
      <c r="C234" s="335"/>
      <c r="D234" s="335"/>
      <c r="E234" s="335"/>
      <c r="F234" s="335"/>
      <c r="G234" s="335"/>
      <c r="H234" s="335"/>
      <c r="I234" s="335"/>
      <c r="J234" s="335"/>
      <c r="K234" s="335"/>
      <c r="L234" s="335"/>
      <c r="M234" s="335"/>
      <c r="N234" s="335"/>
      <c r="O234" s="335"/>
      <c r="P234" s="335"/>
      <c r="Q234" s="335"/>
      <c r="R234" s="335"/>
      <c r="S234" s="335"/>
    </row>
    <row r="235" spans="1:19">
      <c r="A235" s="335"/>
      <c r="B235" s="335"/>
      <c r="C235" s="335"/>
      <c r="D235" s="335"/>
      <c r="E235" s="335"/>
      <c r="F235" s="335"/>
      <c r="G235" s="335"/>
      <c r="H235" s="335"/>
      <c r="I235" s="335"/>
      <c r="J235" s="335"/>
      <c r="K235" s="335"/>
      <c r="L235" s="335"/>
      <c r="M235" s="335"/>
      <c r="N235" s="335"/>
      <c r="O235" s="335"/>
      <c r="P235" s="335"/>
      <c r="Q235" s="335"/>
      <c r="R235" s="335"/>
      <c r="S235" s="335"/>
    </row>
    <row r="236" spans="1:19">
      <c r="A236" s="335"/>
      <c r="B236" s="335"/>
      <c r="C236" s="335"/>
      <c r="D236" s="335"/>
      <c r="E236" s="335"/>
      <c r="F236" s="335"/>
      <c r="G236" s="335"/>
      <c r="H236" s="335"/>
      <c r="I236" s="335"/>
      <c r="J236" s="335"/>
      <c r="K236" s="335"/>
      <c r="L236" s="335"/>
      <c r="M236" s="335"/>
      <c r="N236" s="335"/>
      <c r="O236" s="335"/>
      <c r="P236" s="335"/>
      <c r="Q236" s="335"/>
      <c r="R236" s="335"/>
      <c r="S236" s="335"/>
    </row>
    <row r="237" spans="1:19">
      <c r="A237" s="335"/>
      <c r="B237" s="335"/>
      <c r="C237" s="335"/>
      <c r="D237" s="335"/>
      <c r="E237" s="335"/>
      <c r="F237" s="335"/>
      <c r="G237" s="335"/>
      <c r="H237" s="335"/>
      <c r="I237" s="335"/>
      <c r="J237" s="335"/>
      <c r="K237" s="335"/>
      <c r="L237" s="335"/>
      <c r="M237" s="335"/>
      <c r="N237" s="335"/>
      <c r="O237" s="335"/>
      <c r="P237" s="335"/>
      <c r="Q237" s="335"/>
      <c r="R237" s="335"/>
      <c r="S237" s="335"/>
    </row>
    <row r="238" spans="1:19">
      <c r="A238" s="335"/>
      <c r="B238" s="335"/>
      <c r="C238" s="335"/>
      <c r="D238" s="335"/>
      <c r="E238" s="335"/>
      <c r="F238" s="335"/>
      <c r="G238" s="335"/>
      <c r="H238" s="335"/>
      <c r="I238" s="335"/>
      <c r="J238" s="335"/>
      <c r="K238" s="335"/>
      <c r="L238" s="335"/>
      <c r="M238" s="335"/>
      <c r="N238" s="335"/>
      <c r="O238" s="335"/>
      <c r="P238" s="335"/>
      <c r="Q238" s="335"/>
      <c r="R238" s="335"/>
      <c r="S238" s="335"/>
    </row>
    <row r="239" spans="1:19">
      <c r="A239" s="335"/>
      <c r="B239" s="335"/>
      <c r="C239" s="335"/>
      <c r="D239" s="335"/>
      <c r="E239" s="335"/>
      <c r="F239" s="335"/>
      <c r="G239" s="335"/>
      <c r="H239" s="335"/>
      <c r="I239" s="335"/>
      <c r="J239" s="335"/>
      <c r="K239" s="335"/>
      <c r="L239" s="335"/>
      <c r="M239" s="335"/>
      <c r="N239" s="335"/>
      <c r="O239" s="335"/>
      <c r="P239" s="335"/>
      <c r="Q239" s="335"/>
      <c r="R239" s="335"/>
      <c r="S239" s="335"/>
    </row>
    <row r="240" spans="1:19">
      <c r="A240" s="335"/>
      <c r="B240" s="335"/>
      <c r="C240" s="352"/>
      <c r="D240" s="335"/>
      <c r="E240" s="335"/>
      <c r="F240" s="335"/>
      <c r="G240" s="335"/>
      <c r="H240" s="335"/>
      <c r="I240" s="335"/>
      <c r="J240" s="335"/>
      <c r="K240" s="335"/>
      <c r="L240" s="335"/>
      <c r="M240" s="335"/>
      <c r="N240" s="335"/>
      <c r="O240" s="335"/>
      <c r="P240" s="335"/>
      <c r="Q240" s="335"/>
      <c r="R240" s="335"/>
      <c r="S240" s="335"/>
    </row>
    <row r="244" spans="2:18" ht="32.25" thickBot="1">
      <c r="B244" s="314" t="s">
        <v>223</v>
      </c>
      <c r="C244" s="306"/>
      <c r="D244" s="307"/>
      <c r="E244" s="307"/>
      <c r="F244" s="308"/>
      <c r="G244" s="308"/>
      <c r="H244" s="308"/>
      <c r="I244" s="308"/>
      <c r="J244" s="308"/>
      <c r="K244" s="308"/>
      <c r="L244" s="308"/>
      <c r="M244" s="308"/>
      <c r="N244" s="311"/>
      <c r="O244" s="311"/>
      <c r="P244" s="311"/>
    </row>
    <row r="245" spans="2:18" s="237" customFormat="1" ht="18.75" customHeight="1">
      <c r="C245" s="315" t="s">
        <v>263</v>
      </c>
      <c r="J245" s="238"/>
      <c r="K245" s="238"/>
      <c r="L245" s="238"/>
      <c r="M245" s="238"/>
      <c r="N245" s="238"/>
      <c r="O245" s="238"/>
      <c r="P245" s="238"/>
      <c r="Q245" s="238"/>
      <c r="R245" s="238"/>
    </row>
    <row r="246" spans="2:18" s="237" customFormat="1" ht="18.75" customHeight="1">
      <c r="C246" s="315"/>
      <c r="J246" s="238"/>
      <c r="K246" s="238"/>
      <c r="L246" s="238"/>
      <c r="M246" s="238"/>
      <c r="N246" s="238"/>
      <c r="O246" s="238"/>
      <c r="P246" s="238"/>
      <c r="Q246" s="238"/>
      <c r="R246" s="238"/>
    </row>
    <row r="247" spans="2:18" s="237" customFormat="1" ht="18.75" customHeight="1">
      <c r="C247" s="315"/>
      <c r="J247" s="238"/>
      <c r="K247" s="238"/>
      <c r="L247" s="238"/>
      <c r="M247" s="238"/>
      <c r="N247" s="238"/>
      <c r="O247" s="238"/>
      <c r="P247" s="238"/>
      <c r="Q247" s="238"/>
      <c r="R247" s="238"/>
    </row>
    <row r="248" spans="2:18" ht="21">
      <c r="C248" s="304" t="s">
        <v>388</v>
      </c>
    </row>
    <row r="279" spans="2:18">
      <c r="C279" s="305"/>
    </row>
    <row r="282" spans="2:18" ht="32.25" thickBot="1">
      <c r="B282" s="314" t="s">
        <v>225</v>
      </c>
      <c r="C282" s="306"/>
      <c r="D282" s="307"/>
      <c r="E282" s="307"/>
      <c r="F282" s="308"/>
      <c r="G282" s="308"/>
      <c r="H282" s="308"/>
      <c r="I282" s="308"/>
      <c r="J282" s="308"/>
      <c r="K282" s="308"/>
      <c r="L282" s="308"/>
      <c r="M282" s="308"/>
      <c r="N282" s="311"/>
      <c r="O282" s="311"/>
      <c r="P282" s="311"/>
    </row>
    <row r="283" spans="2:18" s="237" customFormat="1" ht="18.75" customHeight="1">
      <c r="C283" s="315" t="s">
        <v>263</v>
      </c>
      <c r="J283" s="238"/>
      <c r="K283" s="238"/>
      <c r="L283" s="238"/>
      <c r="M283" s="238"/>
      <c r="N283" s="238"/>
      <c r="O283" s="238"/>
      <c r="P283" s="238"/>
      <c r="Q283" s="238"/>
      <c r="R283" s="238"/>
    </row>
    <row r="284" spans="2:18" s="237" customFormat="1" ht="18.75" customHeight="1">
      <c r="C284" s="315"/>
      <c r="J284" s="238"/>
      <c r="K284" s="238"/>
      <c r="L284" s="238"/>
      <c r="M284" s="238"/>
      <c r="N284" s="238"/>
      <c r="O284" s="238"/>
      <c r="P284" s="238"/>
      <c r="Q284" s="238"/>
      <c r="R284" s="238"/>
    </row>
    <row r="287" spans="2:18" ht="21">
      <c r="C287" s="304" t="s">
        <v>198</v>
      </c>
    </row>
    <row r="319" spans="3:3">
      <c r="C319" s="305"/>
    </row>
  </sheetData>
  <mergeCells count="1">
    <mergeCell ref="B2:S2"/>
  </mergeCells>
  <pageMargins left="0.7" right="0.7" top="0.75" bottom="0.75" header="0.3" footer="0.3"/>
  <pageSetup paperSize="9" scale="51" orientation="landscape" r:id="rId1"/>
  <rowBreaks count="1" manualBreakCount="1">
    <brk id="209" min="1" max="1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"/>
  <sheetViews>
    <sheetView showGridLines="0" topLeftCell="A31" zoomScaleNormal="100" workbookViewId="0">
      <selection activeCell="K40" sqref="K40"/>
    </sheetView>
  </sheetViews>
  <sheetFormatPr defaultColWidth="9.140625" defaultRowHeight="15"/>
  <cols>
    <col min="1" max="1" width="3.140625" style="243" customWidth="1"/>
    <col min="2" max="2" width="27.85546875" style="243" customWidth="1"/>
    <col min="3" max="3" width="9.140625" style="243"/>
    <col min="4" max="4" width="10" style="243" customWidth="1"/>
    <col min="5" max="5" width="9.140625" style="243"/>
    <col min="6" max="6" width="9.140625" style="243" customWidth="1"/>
    <col min="7" max="7" width="9.7109375" style="243" bestFit="1" customWidth="1"/>
    <col min="8" max="16384" width="9.140625" style="243"/>
  </cols>
  <sheetData>
    <row r="1" spans="1:20" s="237" customFormat="1" ht="47.25" customHeight="1">
      <c r="A1" s="234"/>
      <c r="B1" s="453" t="str">
        <f>[1]Taules!B2</f>
        <v>ESCOLA UNIVERSITÀRIA CAIXA TERRASSA (EUNCET)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235"/>
      <c r="P1" s="234"/>
      <c r="Q1" s="234"/>
      <c r="R1" s="234"/>
      <c r="S1" s="234"/>
      <c r="T1" s="236"/>
    </row>
    <row r="2" spans="1:20" s="237" customFormat="1" ht="18.75" customHeight="1">
      <c r="A2" s="238"/>
    </row>
    <row r="3" spans="1:20" s="237" customFormat="1" ht="18.75" customHeight="1">
      <c r="A3" s="238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8"/>
    </row>
    <row r="4" spans="1:20" s="237" customFormat="1" ht="33.75" customHeight="1" thickBot="1">
      <c r="A4" s="238"/>
      <c r="B4" s="240" t="s">
        <v>215</v>
      </c>
      <c r="C4" s="241"/>
      <c r="D4" s="241"/>
      <c r="E4" s="242"/>
      <c r="F4" s="242"/>
      <c r="G4" s="242"/>
      <c r="H4" s="242"/>
      <c r="I4" s="242"/>
      <c r="J4" s="242"/>
      <c r="K4" s="242"/>
      <c r="L4" s="242"/>
      <c r="M4" s="242"/>
      <c r="N4" s="242"/>
    </row>
    <row r="9" spans="1:20" ht="18.75">
      <c r="B9" s="244" t="s">
        <v>338</v>
      </c>
    </row>
    <row r="11" spans="1:20" ht="15.75">
      <c r="B11" s="245" t="s">
        <v>10</v>
      </c>
      <c r="E11" s="246" t="s">
        <v>339</v>
      </c>
    </row>
    <row r="15" spans="1:20" s="247" customFormat="1" ht="15.75" customHeight="1">
      <c r="B15" s="248"/>
      <c r="C15" s="454" t="s">
        <v>389</v>
      </c>
      <c r="D15" s="455"/>
      <c r="E15" s="456"/>
      <c r="F15" s="454" t="s">
        <v>390</v>
      </c>
      <c r="G15" s="455"/>
      <c r="H15" s="456"/>
    </row>
    <row r="16" spans="1:20">
      <c r="B16" s="249"/>
      <c r="C16" s="250">
        <v>2008</v>
      </c>
      <c r="D16" s="250">
        <v>2011</v>
      </c>
      <c r="E16" s="250">
        <v>2014</v>
      </c>
      <c r="F16" s="250">
        <v>2008</v>
      </c>
      <c r="G16" s="250">
        <v>2011</v>
      </c>
      <c r="H16" s="250">
        <v>2014</v>
      </c>
    </row>
    <row r="17" spans="2:8">
      <c r="B17" s="251" t="s">
        <v>340</v>
      </c>
      <c r="C17" s="252">
        <v>1.834862385321101E-2</v>
      </c>
      <c r="D17" s="252">
        <v>0</v>
      </c>
      <c r="E17" s="252">
        <v>0</v>
      </c>
      <c r="F17" s="253">
        <v>0</v>
      </c>
      <c r="G17" s="253">
        <v>0</v>
      </c>
      <c r="H17" s="253">
        <v>0</v>
      </c>
    </row>
    <row r="18" spans="2:8">
      <c r="B18" s="254" t="s">
        <v>341</v>
      </c>
      <c r="C18" s="252">
        <v>4.5871559633027525E-2</v>
      </c>
      <c r="D18" s="252">
        <v>0.14583333333333334</v>
      </c>
      <c r="E18" s="252">
        <v>0.14583333333333334</v>
      </c>
      <c r="F18" s="253">
        <v>0</v>
      </c>
      <c r="G18" s="253">
        <v>0.16666666666666666</v>
      </c>
      <c r="H18" s="253">
        <v>0.16666666666666666</v>
      </c>
    </row>
    <row r="19" spans="2:8">
      <c r="B19" s="251" t="s">
        <v>342</v>
      </c>
      <c r="C19" s="252">
        <v>0.93577981651376152</v>
      </c>
      <c r="D19" s="252">
        <v>0.85416666666666663</v>
      </c>
      <c r="E19" s="252">
        <v>0.85416666666666663</v>
      </c>
      <c r="F19" s="253">
        <v>1</v>
      </c>
      <c r="G19" s="253">
        <v>0.83333333333333337</v>
      </c>
      <c r="H19" s="253">
        <v>0.83333333333333337</v>
      </c>
    </row>
    <row r="23" spans="2:8" ht="15.75">
      <c r="B23" s="245" t="s">
        <v>22</v>
      </c>
      <c r="G23" s="246" t="s">
        <v>339</v>
      </c>
    </row>
    <row r="27" spans="2:8" ht="15" customHeight="1">
      <c r="B27" s="457"/>
      <c r="C27" s="255">
        <v>2008</v>
      </c>
      <c r="D27" s="256"/>
      <c r="E27" s="257">
        <v>2011</v>
      </c>
      <c r="F27" s="258"/>
      <c r="G27" s="257">
        <v>2014</v>
      </c>
      <c r="H27" s="258"/>
    </row>
    <row r="28" spans="2:8" ht="15" customHeight="1">
      <c r="B28" s="458"/>
      <c r="C28" s="259" t="s">
        <v>300</v>
      </c>
      <c r="D28" s="259" t="s">
        <v>343</v>
      </c>
      <c r="E28" s="259" t="s">
        <v>300</v>
      </c>
      <c r="F28" s="259" t="s">
        <v>343</v>
      </c>
      <c r="G28" s="259" t="s">
        <v>300</v>
      </c>
      <c r="H28" s="259" t="s">
        <v>343</v>
      </c>
    </row>
    <row r="29" spans="2:8" ht="25.5">
      <c r="B29" s="260" t="s">
        <v>344</v>
      </c>
      <c r="C29" s="261">
        <v>2.8037383177570093E-2</v>
      </c>
      <c r="D29" s="261">
        <v>0</v>
      </c>
      <c r="E29" s="261">
        <v>4.1666666666666664E-2</v>
      </c>
      <c r="F29" s="261">
        <v>0</v>
      </c>
      <c r="G29" s="261">
        <v>5.8999999999999997E-2</v>
      </c>
      <c r="H29" s="261">
        <v>0</v>
      </c>
    </row>
    <row r="30" spans="2:8" ht="25.5">
      <c r="B30" s="260" t="s">
        <v>345</v>
      </c>
      <c r="C30" s="261">
        <v>5.6074766355140186E-2</v>
      </c>
      <c r="D30" s="261">
        <v>0.08</v>
      </c>
      <c r="E30" s="261">
        <v>0</v>
      </c>
      <c r="F30" s="261">
        <v>0</v>
      </c>
      <c r="G30" s="261">
        <v>0.02</v>
      </c>
      <c r="H30" s="261">
        <v>0</v>
      </c>
    </row>
    <row r="31" spans="2:8" ht="25.5">
      <c r="B31" s="260" t="s">
        <v>346</v>
      </c>
      <c r="C31" s="261">
        <v>0.14018691588785046</v>
      </c>
      <c r="D31" s="261">
        <v>0.08</v>
      </c>
      <c r="E31" s="261">
        <v>6.25E-2</v>
      </c>
      <c r="F31" s="261">
        <v>0</v>
      </c>
      <c r="G31" s="261">
        <v>7.8E-2</v>
      </c>
      <c r="H31" s="261">
        <v>0</v>
      </c>
    </row>
    <row r="32" spans="2:8">
      <c r="B32" s="260" t="s">
        <v>347</v>
      </c>
      <c r="C32" s="261">
        <v>0.26168224299065418</v>
      </c>
      <c r="D32" s="261">
        <v>0.32</v>
      </c>
      <c r="E32" s="261">
        <v>0.14583333333333334</v>
      </c>
      <c r="F32" s="261">
        <v>0.16666666666666666</v>
      </c>
      <c r="G32" s="261">
        <v>0.11799999999999999</v>
      </c>
      <c r="H32" s="261">
        <v>0</v>
      </c>
    </row>
    <row r="33" spans="2:15" ht="25.5">
      <c r="B33" s="260" t="s">
        <v>348</v>
      </c>
      <c r="C33" s="261">
        <v>0.14953271028037382</v>
      </c>
      <c r="D33" s="261">
        <v>0.08</v>
      </c>
      <c r="E33" s="261">
        <v>2.0833333333333332E-2</v>
      </c>
      <c r="F33" s="261">
        <v>0.33333333333333331</v>
      </c>
      <c r="G33" s="261">
        <v>3.9E-2</v>
      </c>
      <c r="H33" s="261">
        <v>0</v>
      </c>
    </row>
    <row r="34" spans="2:15" ht="25.5">
      <c r="B34" s="260" t="s">
        <v>349</v>
      </c>
      <c r="C34" s="261">
        <v>0.3644859813084112</v>
      </c>
      <c r="D34" s="261">
        <v>0.44</v>
      </c>
      <c r="E34" s="261">
        <v>0.72916666666666663</v>
      </c>
      <c r="F34" s="261">
        <v>0.5</v>
      </c>
      <c r="G34" s="261">
        <v>0.68600000000000005</v>
      </c>
      <c r="H34" s="261">
        <v>1</v>
      </c>
    </row>
    <row r="37" spans="2:15" ht="15.75">
      <c r="B37" s="245" t="s">
        <v>350</v>
      </c>
      <c r="G37" s="246" t="s">
        <v>339</v>
      </c>
    </row>
    <row r="39" spans="2:15">
      <c r="B39" s="459">
        <v>2008</v>
      </c>
      <c r="C39" s="459"/>
      <c r="D39" s="459"/>
      <c r="E39" s="459"/>
      <c r="F39" s="459"/>
      <c r="G39" s="459"/>
      <c r="H39" s="459"/>
    </row>
    <row r="40" spans="2:15" ht="15" customHeight="1">
      <c r="B40" s="450"/>
      <c r="C40" s="452" t="s">
        <v>351</v>
      </c>
      <c r="D40" s="452"/>
      <c r="E40" s="452" t="s">
        <v>352</v>
      </c>
      <c r="F40" s="452"/>
      <c r="G40" s="452" t="s">
        <v>353</v>
      </c>
      <c r="H40" s="452"/>
    </row>
    <row r="41" spans="2:15" ht="38.25">
      <c r="B41" s="451"/>
      <c r="C41" s="262" t="s">
        <v>266</v>
      </c>
      <c r="D41" s="262" t="s">
        <v>354</v>
      </c>
      <c r="E41" s="262" t="s">
        <v>266</v>
      </c>
      <c r="F41" s="262" t="s">
        <v>354</v>
      </c>
      <c r="G41" s="262" t="s">
        <v>355</v>
      </c>
      <c r="H41" s="262" t="s">
        <v>356</v>
      </c>
    </row>
    <row r="42" spans="2:15">
      <c r="B42" s="259" t="str">
        <f>[1]Taules!D95</f>
        <v>DIPL. CIÈNCIES EMPRESARIALS</v>
      </c>
      <c r="C42" s="261">
        <v>0.60747663551401865</v>
      </c>
      <c r="D42" s="261">
        <v>0.10280373831775701</v>
      </c>
      <c r="E42" s="261">
        <v>0.13084112149532709</v>
      </c>
      <c r="F42" s="261">
        <v>2.8037383177570093E-2</v>
      </c>
      <c r="G42" s="261">
        <v>7.476635514018691E-2</v>
      </c>
      <c r="H42" s="261">
        <v>5.6074766355140186E-2</v>
      </c>
    </row>
    <row r="43" spans="2:15">
      <c r="B43" s="259" t="str">
        <f>[1]Taules!D96</f>
        <v>ENG. TÈCN. INFORMÀTICA DE GESTIÓ</v>
      </c>
      <c r="C43" s="261">
        <v>0.48</v>
      </c>
      <c r="D43" s="261">
        <v>0.16</v>
      </c>
      <c r="E43" s="261">
        <v>0.2</v>
      </c>
      <c r="F43" s="261">
        <v>0.04</v>
      </c>
      <c r="G43" s="261">
        <v>0.12</v>
      </c>
      <c r="H43" s="261">
        <v>0</v>
      </c>
    </row>
    <row r="44" spans="2:15">
      <c r="B44" s="459">
        <v>2014</v>
      </c>
      <c r="C44" s="459"/>
      <c r="D44" s="459"/>
      <c r="E44" s="459"/>
      <c r="F44" s="459"/>
      <c r="G44" s="459"/>
      <c r="H44" s="459"/>
      <c r="I44" s="459">
        <v>2011</v>
      </c>
      <c r="J44" s="459"/>
      <c r="K44" s="459"/>
      <c r="L44" s="459"/>
      <c r="M44" s="459"/>
      <c r="N44" s="459"/>
      <c r="O44" s="459"/>
    </row>
    <row r="45" spans="2:15">
      <c r="B45" s="450"/>
      <c r="C45" s="452" t="s">
        <v>351</v>
      </c>
      <c r="D45" s="452"/>
      <c r="E45" s="452" t="s">
        <v>352</v>
      </c>
      <c r="F45" s="452"/>
      <c r="G45" s="452" t="s">
        <v>353</v>
      </c>
      <c r="H45" s="452"/>
      <c r="I45" s="450"/>
      <c r="J45" s="452" t="s">
        <v>351</v>
      </c>
      <c r="K45" s="452"/>
      <c r="L45" s="452" t="s">
        <v>352</v>
      </c>
      <c r="M45" s="452"/>
      <c r="N45" s="452" t="s">
        <v>353</v>
      </c>
      <c r="O45" s="452"/>
    </row>
    <row r="46" spans="2:15" ht="38.25">
      <c r="B46" s="451"/>
      <c r="C46" s="262" t="s">
        <v>266</v>
      </c>
      <c r="D46" s="262" t="s">
        <v>354</v>
      </c>
      <c r="E46" s="262" t="s">
        <v>266</v>
      </c>
      <c r="F46" s="262" t="s">
        <v>354</v>
      </c>
      <c r="G46" s="262" t="s">
        <v>355</v>
      </c>
      <c r="H46" s="262" t="s">
        <v>356</v>
      </c>
      <c r="I46" s="451"/>
      <c r="J46" s="262" t="s">
        <v>266</v>
      </c>
      <c r="K46" s="262" t="s">
        <v>354</v>
      </c>
      <c r="L46" s="262" t="s">
        <v>266</v>
      </c>
      <c r="M46" s="262" t="s">
        <v>354</v>
      </c>
      <c r="N46" s="262" t="s">
        <v>355</v>
      </c>
      <c r="O46" s="262" t="s">
        <v>356</v>
      </c>
    </row>
    <row r="47" spans="2:15">
      <c r="B47" s="259" t="str">
        <f>[1]Taules!D95</f>
        <v>DIPL. CIÈNCIES EMPRESARIALS</v>
      </c>
      <c r="C47" s="188">
        <v>0.49019607843137253</v>
      </c>
      <c r="D47" s="188">
        <v>3.9215686274509803E-2</v>
      </c>
      <c r="E47" s="188">
        <v>9.8039215686274508E-2</v>
      </c>
      <c r="F47" s="188">
        <v>0</v>
      </c>
      <c r="G47" s="188">
        <v>0.13725490196078433</v>
      </c>
      <c r="H47" s="188">
        <v>0.23529411764705882</v>
      </c>
      <c r="I47" s="259" t="str">
        <f>[1]Taules!D95</f>
        <v>DIPL. CIÈNCIES EMPRESARIALS</v>
      </c>
      <c r="J47" s="261">
        <f>[1]Taules!F95</f>
        <v>0.29166666666666669</v>
      </c>
      <c r="K47" s="261">
        <f>[1]Taules!G95</f>
        <v>4.1666666666666664E-2</v>
      </c>
      <c r="L47" s="261">
        <f>[1]Taules!H95</f>
        <v>0.10416666666666667</v>
      </c>
      <c r="M47" s="261">
        <f>[1]Taules!I95</f>
        <v>6.25E-2</v>
      </c>
      <c r="N47" s="261">
        <f>[1]Taules!J95</f>
        <v>0.25</v>
      </c>
      <c r="O47" s="261">
        <f>[1]Taules!K95</f>
        <v>0.25</v>
      </c>
    </row>
    <row r="48" spans="2:15">
      <c r="B48" s="259" t="str">
        <f>[1]Taules!D96</f>
        <v>ENG. TÈCN. INFORMÀTICA DE GESTIÓ</v>
      </c>
      <c r="C48" s="188">
        <v>0.2857142857142857</v>
      </c>
      <c r="D48" s="188">
        <v>0</v>
      </c>
      <c r="E48" s="188">
        <v>0</v>
      </c>
      <c r="F48" s="188">
        <v>0.2857142857142857</v>
      </c>
      <c r="G48" s="188">
        <v>0.2857142857142857</v>
      </c>
      <c r="H48" s="188">
        <v>0.14285714285714285</v>
      </c>
      <c r="I48" s="259" t="str">
        <f>[1]Taules!D96</f>
        <v>ENG. TÈCN. INFORMÀTICA DE GESTIÓ</v>
      </c>
      <c r="J48" s="261">
        <f>[1]Taules!F96</f>
        <v>0.33333333333333331</v>
      </c>
      <c r="K48" s="261">
        <f>[1]Taules!G96</f>
        <v>0</v>
      </c>
      <c r="L48" s="261">
        <f>[1]Taules!H96</f>
        <v>0.16666666666666666</v>
      </c>
      <c r="M48" s="261">
        <f>[1]Taules!I96</f>
        <v>0</v>
      </c>
      <c r="N48" s="261">
        <f>[1]Taules!J96</f>
        <v>0.5</v>
      </c>
      <c r="O48" s="261">
        <f>[1]Taules!K96</f>
        <v>0</v>
      </c>
    </row>
    <row r="51" spans="2:17" ht="15.75">
      <c r="B51" s="245" t="s">
        <v>52</v>
      </c>
      <c r="E51" s="263" t="s">
        <v>357</v>
      </c>
    </row>
    <row r="53" spans="2:17" s="264" customFormat="1" ht="15" customHeight="1">
      <c r="C53" s="461" t="s">
        <v>358</v>
      </c>
      <c r="D53" s="461"/>
      <c r="E53" s="462"/>
      <c r="F53" s="460" t="s">
        <v>284</v>
      </c>
      <c r="G53" s="461"/>
      <c r="H53" s="462"/>
      <c r="I53" s="460" t="s">
        <v>359</v>
      </c>
      <c r="J53" s="461"/>
      <c r="K53" s="462"/>
      <c r="L53" s="460" t="s">
        <v>360</v>
      </c>
      <c r="M53" s="461"/>
      <c r="N53" s="462"/>
      <c r="O53" s="460" t="s">
        <v>361</v>
      </c>
      <c r="P53" s="461"/>
      <c r="Q53" s="462"/>
    </row>
    <row r="54" spans="2:17">
      <c r="B54" s="265"/>
      <c r="C54" s="260">
        <v>2008</v>
      </c>
      <c r="D54" s="260">
        <v>2011</v>
      </c>
      <c r="E54" s="260">
        <v>2014</v>
      </c>
      <c r="F54" s="260">
        <v>2008</v>
      </c>
      <c r="G54" s="260">
        <v>2011</v>
      </c>
      <c r="H54" s="260">
        <v>2014</v>
      </c>
      <c r="I54" s="260">
        <v>2008</v>
      </c>
      <c r="J54" s="260">
        <v>2011</v>
      </c>
      <c r="K54" s="260">
        <v>2014</v>
      </c>
      <c r="L54" s="260">
        <v>2008</v>
      </c>
      <c r="M54" s="260">
        <v>2011</v>
      </c>
      <c r="N54" s="260">
        <v>2014</v>
      </c>
      <c r="O54" s="260">
        <v>2008</v>
      </c>
      <c r="P54" s="260">
        <v>2011</v>
      </c>
      <c r="Q54" s="260">
        <v>2014</v>
      </c>
    </row>
    <row r="55" spans="2:17">
      <c r="B55" s="259" t="s">
        <v>389</v>
      </c>
      <c r="C55" s="261">
        <v>0.76635514018691586</v>
      </c>
      <c r="D55" s="261">
        <v>0.75</v>
      </c>
      <c r="E55" s="261">
        <v>0.80400000000000005</v>
      </c>
      <c r="F55" s="261">
        <v>1.8691588785046728E-2</v>
      </c>
      <c r="G55" s="261">
        <v>6.25E-2</v>
      </c>
      <c r="H55" s="261">
        <v>7.8E-2</v>
      </c>
      <c r="I55" s="261">
        <v>0.15887850467289719</v>
      </c>
      <c r="J55" s="261">
        <v>0.14583333333333334</v>
      </c>
      <c r="K55" s="261">
        <v>9.8000000000000004E-2</v>
      </c>
      <c r="L55" s="261">
        <v>5.6074766355140186E-2</v>
      </c>
      <c r="M55" s="261">
        <v>0</v>
      </c>
      <c r="N55" s="261">
        <v>0.02</v>
      </c>
      <c r="O55" s="261">
        <v>0</v>
      </c>
      <c r="P55" s="261">
        <v>4.1666666666666664E-2</v>
      </c>
      <c r="Q55" s="261">
        <v>0</v>
      </c>
    </row>
    <row r="56" spans="2:17">
      <c r="B56" s="259" t="s">
        <v>390</v>
      </c>
      <c r="C56" s="261">
        <v>0.76</v>
      </c>
      <c r="D56" s="261">
        <v>1</v>
      </c>
      <c r="E56" s="261">
        <v>0.57099999999999995</v>
      </c>
      <c r="F56" s="261">
        <v>0.04</v>
      </c>
      <c r="G56" s="261">
        <v>0</v>
      </c>
      <c r="H56" s="261">
        <v>0.42899999999999999</v>
      </c>
      <c r="I56" s="261">
        <v>0.2</v>
      </c>
      <c r="J56" s="261">
        <v>0</v>
      </c>
      <c r="K56" s="261">
        <v>0</v>
      </c>
      <c r="L56" s="261">
        <v>0</v>
      </c>
      <c r="M56" s="261">
        <v>0</v>
      </c>
      <c r="N56" s="261">
        <v>0</v>
      </c>
      <c r="O56" s="261">
        <v>0</v>
      </c>
      <c r="P56" s="261">
        <v>0</v>
      </c>
      <c r="Q56" s="261">
        <v>0</v>
      </c>
    </row>
    <row r="59" spans="2:17">
      <c r="C59" s="473" t="str">
        <f>B55</f>
        <v>DIPL. CIÈNCIES EMPRESARIALS</v>
      </c>
      <c r="D59" s="473"/>
      <c r="E59" s="473"/>
      <c r="F59" s="473" t="str">
        <f>B56</f>
        <v>ENG. TÈCN. INFORMÀTICA DE GESTIÓ</v>
      </c>
      <c r="G59" s="473"/>
      <c r="H59" s="473"/>
    </row>
    <row r="60" spans="2:17">
      <c r="C60" s="260">
        <v>2008</v>
      </c>
      <c r="D60" s="260">
        <v>2011</v>
      </c>
      <c r="E60" s="260">
        <v>2014</v>
      </c>
      <c r="F60" s="260">
        <v>2008</v>
      </c>
      <c r="G60" s="260">
        <v>2011</v>
      </c>
      <c r="H60" s="260">
        <v>2014</v>
      </c>
    </row>
    <row r="61" spans="2:17">
      <c r="B61" s="260" t="s">
        <v>358</v>
      </c>
      <c r="C61" s="261">
        <f>C55</f>
        <v>0.76635514018691586</v>
      </c>
      <c r="D61" s="261">
        <f>D55</f>
        <v>0.75</v>
      </c>
      <c r="E61" s="261">
        <f>E55</f>
        <v>0.80400000000000005</v>
      </c>
      <c r="F61" s="261">
        <f>C56</f>
        <v>0.76</v>
      </c>
      <c r="G61" s="261">
        <f>D56</f>
        <v>1</v>
      </c>
      <c r="H61" s="261">
        <f>E56</f>
        <v>0.57099999999999995</v>
      </c>
    </row>
    <row r="62" spans="2:17">
      <c r="B62" s="260" t="s">
        <v>284</v>
      </c>
      <c r="C62" s="261">
        <f>F55</f>
        <v>1.8691588785046728E-2</v>
      </c>
      <c r="D62" s="261">
        <f>G55</f>
        <v>6.25E-2</v>
      </c>
      <c r="E62" s="261">
        <f>H55</f>
        <v>7.8E-2</v>
      </c>
      <c r="F62" s="261">
        <f>F56</f>
        <v>0.04</v>
      </c>
      <c r="G62" s="261">
        <f>G56</f>
        <v>0</v>
      </c>
      <c r="H62" s="261">
        <f>H56</f>
        <v>0.42899999999999999</v>
      </c>
    </row>
    <row r="63" spans="2:17">
      <c r="B63" s="260" t="s">
        <v>359</v>
      </c>
      <c r="C63" s="261">
        <f>I55</f>
        <v>0.15887850467289719</v>
      </c>
      <c r="D63" s="261">
        <f>J55</f>
        <v>0.14583333333333334</v>
      </c>
      <c r="E63" s="261">
        <f>K55</f>
        <v>9.8000000000000004E-2</v>
      </c>
      <c r="F63" s="261">
        <f>I56</f>
        <v>0.2</v>
      </c>
      <c r="G63" s="261">
        <f>J56</f>
        <v>0</v>
      </c>
      <c r="H63" s="261">
        <f>K56</f>
        <v>0</v>
      </c>
    </row>
    <row r="64" spans="2:17">
      <c r="B64" s="266" t="s">
        <v>360</v>
      </c>
      <c r="C64" s="261">
        <f>L55</f>
        <v>5.6074766355140186E-2</v>
      </c>
      <c r="D64" s="261">
        <f>M55</f>
        <v>0</v>
      </c>
      <c r="E64" s="261">
        <f>N55</f>
        <v>0.02</v>
      </c>
      <c r="F64" s="261">
        <f>L56</f>
        <v>0</v>
      </c>
      <c r="G64" s="261">
        <f>M56</f>
        <v>0</v>
      </c>
      <c r="H64" s="261">
        <f>N56</f>
        <v>0</v>
      </c>
    </row>
    <row r="65" spans="2:8">
      <c r="B65" s="267" t="s">
        <v>362</v>
      </c>
      <c r="C65" s="268">
        <f>O55</f>
        <v>0</v>
      </c>
      <c r="D65" s="268">
        <f>P55</f>
        <v>4.1666666666666664E-2</v>
      </c>
      <c r="E65" s="261">
        <f>Q55</f>
        <v>0</v>
      </c>
      <c r="F65" s="261">
        <f>O56</f>
        <v>0</v>
      </c>
      <c r="G65" s="261">
        <f>P56</f>
        <v>0</v>
      </c>
      <c r="H65" s="261">
        <f>Q56</f>
        <v>0</v>
      </c>
    </row>
    <row r="67" spans="2:8" ht="15.75">
      <c r="B67" s="245" t="s">
        <v>76</v>
      </c>
      <c r="E67" s="246" t="s">
        <v>339</v>
      </c>
    </row>
    <row r="68" spans="2:8">
      <c r="B68" s="269" t="s">
        <v>363</v>
      </c>
    </row>
    <row r="71" spans="2:8">
      <c r="B71" s="265"/>
      <c r="C71" s="470" t="s">
        <v>389</v>
      </c>
      <c r="D71" s="471"/>
      <c r="E71" s="472"/>
      <c r="F71" s="470" t="s">
        <v>390</v>
      </c>
      <c r="G71" s="471"/>
      <c r="H71" s="472"/>
    </row>
    <row r="72" spans="2:8">
      <c r="B72" s="265"/>
      <c r="C72" s="260">
        <v>2008</v>
      </c>
      <c r="D72" s="260">
        <v>2011</v>
      </c>
      <c r="E72" s="260">
        <v>2014</v>
      </c>
      <c r="F72" s="260">
        <v>2008</v>
      </c>
      <c r="G72" s="260">
        <v>2011</v>
      </c>
      <c r="H72" s="260">
        <v>2014</v>
      </c>
    </row>
    <row r="73" spans="2:8">
      <c r="B73" s="260" t="s">
        <v>364</v>
      </c>
      <c r="C73" s="270">
        <v>0</v>
      </c>
      <c r="D73" s="261">
        <v>4.1666666666666664E-2</v>
      </c>
      <c r="E73" s="261">
        <v>0</v>
      </c>
      <c r="F73" s="270">
        <v>0</v>
      </c>
      <c r="G73" s="261">
        <v>0</v>
      </c>
      <c r="H73" s="261">
        <v>0</v>
      </c>
    </row>
    <row r="74" spans="2:8" ht="25.5">
      <c r="B74" s="260" t="s">
        <v>365</v>
      </c>
      <c r="C74" s="261">
        <v>1.0101010101010102E-2</v>
      </c>
      <c r="D74" s="261">
        <v>6.25E-2</v>
      </c>
      <c r="E74" s="261">
        <v>4.7E-2</v>
      </c>
      <c r="F74" s="261">
        <v>0</v>
      </c>
      <c r="G74" s="261">
        <v>0</v>
      </c>
      <c r="H74" s="261">
        <v>0.14299999999999999</v>
      </c>
    </row>
    <row r="75" spans="2:8" ht="25.5">
      <c r="B75" s="260" t="s">
        <v>366</v>
      </c>
      <c r="C75" s="261">
        <v>0</v>
      </c>
      <c r="D75" s="261">
        <v>0</v>
      </c>
      <c r="E75" s="261">
        <v>9.2999999999999999E-2</v>
      </c>
      <c r="F75" s="261">
        <v>0</v>
      </c>
      <c r="G75" s="261">
        <v>0</v>
      </c>
      <c r="H75" s="261">
        <v>0</v>
      </c>
    </row>
    <row r="76" spans="2:8" ht="25.5">
      <c r="B76" s="260" t="s">
        <v>367</v>
      </c>
      <c r="C76" s="261">
        <v>2.0202020202020204E-2</v>
      </c>
      <c r="D76" s="261">
        <v>2.0833333333333332E-2</v>
      </c>
      <c r="E76" s="261">
        <v>4.7E-2</v>
      </c>
      <c r="F76" s="261">
        <v>0</v>
      </c>
      <c r="G76" s="261">
        <v>0</v>
      </c>
      <c r="H76" s="261">
        <v>0.14299999999999999</v>
      </c>
    </row>
    <row r="77" spans="2:8" ht="25.5">
      <c r="B77" s="260" t="s">
        <v>368</v>
      </c>
      <c r="C77" s="261">
        <v>4.0404040404040407E-2</v>
      </c>
      <c r="D77" s="261">
        <v>0.10416666666666667</v>
      </c>
      <c r="E77" s="261">
        <v>0.20899999999999999</v>
      </c>
      <c r="F77" s="261">
        <v>0</v>
      </c>
      <c r="G77" s="261">
        <v>0</v>
      </c>
      <c r="H77" s="261">
        <v>0</v>
      </c>
    </row>
    <row r="78" spans="2:8" ht="25.5">
      <c r="B78" s="260" t="s">
        <v>369</v>
      </c>
      <c r="C78" s="261">
        <v>0.16161616161616163</v>
      </c>
      <c r="D78" s="261">
        <v>0.22916666666666666</v>
      </c>
      <c r="E78" s="261">
        <v>0.16300000000000001</v>
      </c>
      <c r="F78" s="261">
        <v>0.19047619047619047</v>
      </c>
      <c r="G78" s="261">
        <v>0.33333333333333331</v>
      </c>
      <c r="H78" s="261">
        <v>0</v>
      </c>
    </row>
    <row r="79" spans="2:8" ht="25.5">
      <c r="B79" s="260" t="s">
        <v>370</v>
      </c>
      <c r="C79" s="261">
        <v>0.26262626262626265</v>
      </c>
      <c r="D79" s="261">
        <v>0.27083333333333331</v>
      </c>
      <c r="E79" s="261">
        <v>0.20899999999999999</v>
      </c>
      <c r="F79" s="261">
        <v>0.38095238095238093</v>
      </c>
      <c r="G79" s="261">
        <v>0.33333333333333331</v>
      </c>
      <c r="H79" s="261">
        <v>0.14299999999999999</v>
      </c>
    </row>
    <row r="80" spans="2:8" ht="25.5">
      <c r="B80" s="260" t="s">
        <v>371</v>
      </c>
      <c r="C80" s="261">
        <v>0.38383838383838381</v>
      </c>
      <c r="D80" s="261">
        <v>0.20833333333333334</v>
      </c>
      <c r="E80" s="261">
        <v>0.186</v>
      </c>
      <c r="F80" s="261">
        <v>0.2857142857142857</v>
      </c>
      <c r="G80" s="261">
        <v>0.33333333333333331</v>
      </c>
      <c r="H80" s="261">
        <v>0.42899999999999999</v>
      </c>
    </row>
    <row r="81" spans="2:8" ht="25.5">
      <c r="B81" s="260" t="s">
        <v>372</v>
      </c>
      <c r="C81" s="261">
        <v>0.12121212121212122</v>
      </c>
      <c r="D81" s="261">
        <v>6.25E-2</v>
      </c>
      <c r="E81" s="261">
        <v>4.7E-2</v>
      </c>
      <c r="F81" s="261">
        <v>0.14285714285714285</v>
      </c>
      <c r="G81" s="261">
        <v>0</v>
      </c>
      <c r="H81" s="261">
        <v>0.14299999999999999</v>
      </c>
    </row>
    <row r="84" spans="2:8" ht="15.75">
      <c r="B84" s="245" t="s">
        <v>221</v>
      </c>
    </row>
    <row r="85" spans="2:8" ht="15.75" customHeight="1"/>
    <row r="88" spans="2:8">
      <c r="C88" s="273" t="s">
        <v>389</v>
      </c>
      <c r="D88" s="273"/>
      <c r="E88" s="273"/>
      <c r="F88" s="274" t="s">
        <v>390</v>
      </c>
      <c r="G88" s="275"/>
      <c r="H88" s="276"/>
    </row>
    <row r="89" spans="2:8" ht="15.75" thickBot="1">
      <c r="C89" s="260">
        <v>2008</v>
      </c>
      <c r="D89" s="277">
        <v>2011</v>
      </c>
      <c r="E89" s="277">
        <v>2014</v>
      </c>
      <c r="F89" s="260">
        <v>2008</v>
      </c>
      <c r="G89" s="277">
        <v>2011</v>
      </c>
      <c r="H89" s="277">
        <v>2014</v>
      </c>
    </row>
    <row r="90" spans="2:8" ht="16.5" thickTop="1" thickBot="1">
      <c r="B90" s="274" t="s">
        <v>373</v>
      </c>
      <c r="C90" s="278">
        <v>5.4693877551020407</v>
      </c>
      <c r="D90" s="278">
        <v>5.63</v>
      </c>
      <c r="E90" s="173">
        <v>5.7727272727272707</v>
      </c>
      <c r="F90" s="278">
        <v>5.6</v>
      </c>
      <c r="G90" s="278">
        <v>5.6</v>
      </c>
      <c r="H90" s="213">
        <v>6.3333333333333339</v>
      </c>
    </row>
    <row r="91" spans="2:8" ht="16.5" thickTop="1" thickBot="1">
      <c r="B91" s="274" t="s">
        <v>374</v>
      </c>
      <c r="C91" s="278">
        <v>4.8556701030927831</v>
      </c>
      <c r="D91" s="278">
        <v>4.8</v>
      </c>
      <c r="E91" s="173">
        <v>5.1136363636363642</v>
      </c>
      <c r="F91" s="278">
        <v>4.875</v>
      </c>
      <c r="G91" s="278">
        <v>5</v>
      </c>
      <c r="H91" s="213">
        <v>6.166666666666667</v>
      </c>
    </row>
    <row r="92" spans="2:8" ht="16.5" thickTop="1" thickBot="1">
      <c r="B92" s="274" t="s">
        <v>375</v>
      </c>
      <c r="C92" s="278">
        <v>4.7142857142857144</v>
      </c>
      <c r="D92" s="278">
        <v>4.9000000000000004</v>
      </c>
      <c r="E92" s="173">
        <v>4.75</v>
      </c>
      <c r="F92" s="278">
        <v>5.04</v>
      </c>
      <c r="G92" s="278">
        <v>4.2</v>
      </c>
      <c r="H92" s="213">
        <v>4.666666666666667</v>
      </c>
    </row>
    <row r="93" spans="2:8" ht="16.5" thickTop="1" thickBot="1">
      <c r="B93" s="274" t="s">
        <v>376</v>
      </c>
      <c r="C93" s="278">
        <v>4.1632653061224492</v>
      </c>
      <c r="D93" s="278">
        <v>4.78</v>
      </c>
      <c r="E93" s="173">
        <v>4.7727272727272743</v>
      </c>
      <c r="F93" s="278">
        <v>4.3600000000000003</v>
      </c>
      <c r="G93" s="278">
        <v>5.6</v>
      </c>
      <c r="H93" s="213">
        <v>5.3333333333333339</v>
      </c>
    </row>
    <row r="94" spans="2:8" ht="15.75" thickTop="1">
      <c r="B94" s="274" t="s">
        <v>377</v>
      </c>
      <c r="C94" s="278">
        <v>5.215686274509804</v>
      </c>
      <c r="D94" s="278">
        <v>5.4</v>
      </c>
      <c r="E94" s="173">
        <v>5.666666666666667</v>
      </c>
      <c r="F94" s="278">
        <v>5.2</v>
      </c>
      <c r="G94" s="278">
        <v>5.6</v>
      </c>
      <c r="H94" s="213">
        <v>5.833333333333333</v>
      </c>
    </row>
    <row r="97" spans="2:8">
      <c r="C97" s="279">
        <v>2008</v>
      </c>
      <c r="D97" s="280"/>
      <c r="E97" s="279">
        <v>2011</v>
      </c>
      <c r="F97" s="280"/>
      <c r="G97" s="281">
        <v>2014</v>
      </c>
      <c r="H97" s="282"/>
    </row>
    <row r="98" spans="2:8" ht="51">
      <c r="C98" s="283" t="str">
        <f t="shared" ref="C98:H98" si="0">C28</f>
        <v>Dipl. Ciències Empresarials</v>
      </c>
      <c r="D98" s="283" t="str">
        <f t="shared" si="0"/>
        <v>E. Elec.</v>
      </c>
      <c r="E98" s="283" t="str">
        <f t="shared" si="0"/>
        <v>Dipl. Ciències Empresarials</v>
      </c>
      <c r="F98" s="283" t="str">
        <f t="shared" si="0"/>
        <v>E. Elec.</v>
      </c>
      <c r="G98" s="283" t="str">
        <f t="shared" si="0"/>
        <v>Dipl. Ciències Empresarials</v>
      </c>
      <c r="H98" s="283" t="str">
        <f t="shared" si="0"/>
        <v>E. Elec.</v>
      </c>
    </row>
    <row r="99" spans="2:8">
      <c r="B99" s="284" t="s">
        <v>373</v>
      </c>
      <c r="C99" s="278">
        <f>C90</f>
        <v>5.4693877551020407</v>
      </c>
      <c r="D99" s="278">
        <f>F90</f>
        <v>5.6</v>
      </c>
      <c r="E99" s="278">
        <f>D90</f>
        <v>5.63</v>
      </c>
      <c r="F99" s="278">
        <f>G90</f>
        <v>5.6</v>
      </c>
      <c r="G99" s="278">
        <f>E90</f>
        <v>5.7727272727272707</v>
      </c>
      <c r="H99" s="278">
        <f>H90</f>
        <v>6.3333333333333339</v>
      </c>
    </row>
    <row r="100" spans="2:8">
      <c r="B100" s="284" t="s">
        <v>374</v>
      </c>
      <c r="C100" s="278">
        <f t="shared" ref="C100:C103" si="1">C91</f>
        <v>4.8556701030927831</v>
      </c>
      <c r="D100" s="278">
        <f t="shared" ref="D100:D103" si="2">F91</f>
        <v>4.875</v>
      </c>
      <c r="E100" s="278">
        <f t="shared" ref="E100:E103" si="3">D91</f>
        <v>4.8</v>
      </c>
      <c r="F100" s="278">
        <f t="shared" ref="F100:F103" si="4">G91</f>
        <v>5</v>
      </c>
      <c r="G100" s="278">
        <f t="shared" ref="G100:G103" si="5">E91</f>
        <v>5.1136363636363642</v>
      </c>
      <c r="H100" s="278">
        <f t="shared" ref="H100:H103" si="6">H91</f>
        <v>6.166666666666667</v>
      </c>
    </row>
    <row r="101" spans="2:8">
      <c r="B101" s="284" t="s">
        <v>375</v>
      </c>
      <c r="C101" s="278">
        <f t="shared" si="1"/>
        <v>4.7142857142857144</v>
      </c>
      <c r="D101" s="278">
        <f t="shared" si="2"/>
        <v>5.04</v>
      </c>
      <c r="E101" s="278">
        <f t="shared" si="3"/>
        <v>4.9000000000000004</v>
      </c>
      <c r="F101" s="278">
        <f t="shared" si="4"/>
        <v>4.2</v>
      </c>
      <c r="G101" s="278">
        <f t="shared" si="5"/>
        <v>4.75</v>
      </c>
      <c r="H101" s="278">
        <f t="shared" si="6"/>
        <v>4.666666666666667</v>
      </c>
    </row>
    <row r="102" spans="2:8">
      <c r="B102" s="284" t="s">
        <v>376</v>
      </c>
      <c r="C102" s="278">
        <f t="shared" si="1"/>
        <v>4.1632653061224492</v>
      </c>
      <c r="D102" s="278">
        <f t="shared" si="2"/>
        <v>4.3600000000000003</v>
      </c>
      <c r="E102" s="278">
        <f t="shared" si="3"/>
        <v>4.78</v>
      </c>
      <c r="F102" s="278">
        <f t="shared" si="4"/>
        <v>5.6</v>
      </c>
      <c r="G102" s="278">
        <f t="shared" si="5"/>
        <v>4.7727272727272743</v>
      </c>
      <c r="H102" s="278">
        <f t="shared" si="6"/>
        <v>5.3333333333333339</v>
      </c>
    </row>
    <row r="103" spans="2:8">
      <c r="B103" s="284" t="s">
        <v>377</v>
      </c>
      <c r="C103" s="278">
        <f t="shared" si="1"/>
        <v>5.215686274509804</v>
      </c>
      <c r="D103" s="278">
        <f t="shared" si="2"/>
        <v>5.2</v>
      </c>
      <c r="E103" s="278">
        <f t="shared" si="3"/>
        <v>5.4</v>
      </c>
      <c r="F103" s="278">
        <f t="shared" si="4"/>
        <v>5.6</v>
      </c>
      <c r="G103" s="278">
        <f t="shared" si="5"/>
        <v>5.666666666666667</v>
      </c>
      <c r="H103" s="278">
        <f t="shared" si="6"/>
        <v>5.833333333333333</v>
      </c>
    </row>
    <row r="107" spans="2:8" ht="15.75">
      <c r="B107" s="245" t="s">
        <v>155</v>
      </c>
    </row>
    <row r="108" spans="2:8" ht="15.75">
      <c r="B108" s="245"/>
    </row>
    <row r="109" spans="2:8">
      <c r="B109" s="285"/>
      <c r="C109" s="286">
        <v>2008</v>
      </c>
      <c r="D109" s="287"/>
      <c r="E109" s="286">
        <v>2011</v>
      </c>
      <c r="F109" s="287"/>
      <c r="G109" s="286">
        <v>2014</v>
      </c>
      <c r="H109" s="287"/>
    </row>
    <row r="110" spans="2:8" ht="15.75" thickBot="1">
      <c r="B110" s="288"/>
      <c r="C110" s="274" t="s">
        <v>389</v>
      </c>
      <c r="D110" s="274" t="s">
        <v>390</v>
      </c>
      <c r="E110" s="274" t="s">
        <v>389</v>
      </c>
      <c r="F110" s="274" t="s">
        <v>390</v>
      </c>
      <c r="G110" s="274" t="s">
        <v>389</v>
      </c>
      <c r="H110" s="274" t="s">
        <v>390</v>
      </c>
    </row>
    <row r="111" spans="2:8" ht="27" thickTop="1" thickBot="1">
      <c r="B111" s="286" t="s">
        <v>378</v>
      </c>
      <c r="C111" s="261">
        <v>1</v>
      </c>
      <c r="D111" s="261">
        <v>0</v>
      </c>
      <c r="E111" s="261">
        <v>0.66666666666666663</v>
      </c>
      <c r="F111" s="261">
        <v>1</v>
      </c>
      <c r="G111" s="165">
        <v>0.66666666666666674</v>
      </c>
      <c r="H111" s="210">
        <v>0</v>
      </c>
    </row>
    <row r="112" spans="2:8" ht="27" thickTop="1" thickBot="1">
      <c r="B112" s="286" t="s">
        <v>379</v>
      </c>
      <c r="C112" s="261">
        <v>0</v>
      </c>
      <c r="D112" s="261">
        <v>0</v>
      </c>
      <c r="E112" s="261">
        <v>0.16666666666666666</v>
      </c>
      <c r="F112" s="261">
        <v>0</v>
      </c>
      <c r="G112" s="165">
        <v>0.33333333333333337</v>
      </c>
      <c r="H112" s="210">
        <v>1</v>
      </c>
    </row>
    <row r="113" spans="2:11" ht="27" thickTop="1" thickBot="1">
      <c r="B113" s="286" t="s">
        <v>380</v>
      </c>
      <c r="C113" s="261">
        <v>0</v>
      </c>
      <c r="D113" s="261">
        <v>0</v>
      </c>
      <c r="E113" s="261">
        <v>0.16666666666666666</v>
      </c>
      <c r="F113" s="261">
        <v>0</v>
      </c>
      <c r="G113" s="165">
        <v>0</v>
      </c>
      <c r="H113" s="210">
        <v>0</v>
      </c>
    </row>
    <row r="114" spans="2:11" ht="26.25" thickTop="1">
      <c r="B114" s="289" t="s">
        <v>381</v>
      </c>
      <c r="C114" s="261">
        <v>0</v>
      </c>
      <c r="D114" s="261">
        <v>0</v>
      </c>
      <c r="E114" s="261">
        <v>0</v>
      </c>
      <c r="F114" s="261">
        <v>0</v>
      </c>
      <c r="G114" s="167">
        <v>0</v>
      </c>
      <c r="H114" s="212">
        <v>0</v>
      </c>
    </row>
    <row r="116" spans="2:11" ht="15.75">
      <c r="B116" s="245"/>
    </row>
    <row r="119" spans="2:11" ht="15" customHeight="1">
      <c r="B119" s="245" t="s">
        <v>198</v>
      </c>
    </row>
    <row r="122" spans="2:11">
      <c r="B122" s="290"/>
      <c r="C122" s="463" t="s">
        <v>382</v>
      </c>
      <c r="D122" s="464"/>
      <c r="E122" s="464"/>
      <c r="F122" s="464"/>
      <c r="G122" s="464"/>
      <c r="H122" s="464"/>
      <c r="I122" s="464"/>
      <c r="J122" s="464"/>
      <c r="K122" s="464"/>
    </row>
    <row r="123" spans="2:11" ht="15" customHeight="1">
      <c r="B123" s="291"/>
      <c r="C123" s="465" t="s">
        <v>383</v>
      </c>
      <c r="D123" s="466"/>
      <c r="E123" s="466"/>
      <c r="F123" s="466"/>
      <c r="G123" s="466"/>
      <c r="H123" s="466"/>
      <c r="I123" s="466"/>
      <c r="J123" s="466"/>
      <c r="K123" s="466"/>
    </row>
    <row r="124" spans="2:11">
      <c r="B124" s="291"/>
      <c r="C124" s="271">
        <v>2008</v>
      </c>
      <c r="D124" s="316"/>
      <c r="E124" s="317"/>
      <c r="F124" s="467">
        <v>2011</v>
      </c>
      <c r="G124" s="468"/>
      <c r="H124" s="469"/>
      <c r="I124" s="467">
        <v>2014</v>
      </c>
      <c r="J124" s="468"/>
      <c r="K124" s="469"/>
    </row>
    <row r="125" spans="2:11" ht="26.25" thickBot="1">
      <c r="B125" s="292"/>
      <c r="C125" s="260" t="s">
        <v>278</v>
      </c>
      <c r="D125" s="260" t="s">
        <v>279</v>
      </c>
      <c r="E125" s="260" t="s">
        <v>202</v>
      </c>
      <c r="F125" s="260" t="s">
        <v>278</v>
      </c>
      <c r="G125" s="260" t="s">
        <v>279</v>
      </c>
      <c r="H125" s="260" t="s">
        <v>202</v>
      </c>
      <c r="I125" s="260" t="s">
        <v>278</v>
      </c>
      <c r="J125" s="260" t="s">
        <v>279</v>
      </c>
      <c r="K125" s="260" t="s">
        <v>202</v>
      </c>
    </row>
    <row r="126" spans="2:11" ht="15.75" thickTop="1">
      <c r="B126" s="293" t="s">
        <v>389</v>
      </c>
      <c r="C126" s="261">
        <v>0.25233644859813081</v>
      </c>
      <c r="D126" s="261">
        <v>0.23364485981308411</v>
      </c>
      <c r="E126" s="261">
        <v>0.17757009345794392</v>
      </c>
      <c r="F126" s="261">
        <v>8.3333333333333329E-2</v>
      </c>
      <c r="G126" s="261">
        <v>0.125</v>
      </c>
      <c r="H126" s="261">
        <v>2.0833333333333332E-2</v>
      </c>
      <c r="I126" s="165">
        <v>1.9230769230769232E-2</v>
      </c>
      <c r="J126" s="165">
        <v>0.17307692307692307</v>
      </c>
      <c r="K126" s="167">
        <v>0</v>
      </c>
    </row>
    <row r="127" spans="2:11">
      <c r="B127" s="293" t="s">
        <v>390</v>
      </c>
      <c r="C127" s="261">
        <v>0.04</v>
      </c>
      <c r="D127" s="261">
        <v>0.32</v>
      </c>
      <c r="E127" s="261">
        <v>0.16</v>
      </c>
      <c r="F127" s="261">
        <v>0</v>
      </c>
      <c r="G127" s="261">
        <v>0.33333333333333331</v>
      </c>
      <c r="H127" s="261">
        <v>0</v>
      </c>
      <c r="I127" s="210">
        <v>0</v>
      </c>
      <c r="J127" s="210">
        <v>0.14285714285714288</v>
      </c>
      <c r="K127" s="212">
        <v>0</v>
      </c>
    </row>
    <row r="131" spans="2:5">
      <c r="B131" s="292"/>
      <c r="C131" s="294">
        <v>2008</v>
      </c>
      <c r="D131" s="294">
        <v>2011</v>
      </c>
      <c r="E131" s="295">
        <v>2014</v>
      </c>
    </row>
    <row r="132" spans="2:5">
      <c r="B132" s="296" t="str">
        <f>B126</f>
        <v>DIPL. CIÈNCIES EMPRESARIALS</v>
      </c>
      <c r="C132" s="272">
        <f>SUM(C126:E126)</f>
        <v>0.66355140186915884</v>
      </c>
      <c r="D132" s="272">
        <f>SUM(F126:H126)</f>
        <v>0.22916666666666666</v>
      </c>
      <c r="E132" s="272">
        <f>SUM('Taules comparativa'!I126:K126)</f>
        <v>0.19230769230769229</v>
      </c>
    </row>
    <row r="133" spans="2:5">
      <c r="B133" s="296"/>
      <c r="C133" s="272"/>
      <c r="D133" s="272"/>
      <c r="E133" s="272"/>
    </row>
    <row r="134" spans="2:5">
      <c r="B134" s="296" t="str">
        <f>B127</f>
        <v>ENG. TÈCN. INFORMÀTICA DE GESTIÓ</v>
      </c>
      <c r="C134" s="272">
        <f>SUM(C127:E127)</f>
        <v>0.52</v>
      </c>
      <c r="D134" s="272">
        <f>SUM(F127:H127)</f>
        <v>0.33333333333333331</v>
      </c>
      <c r="E134" s="272">
        <f>SUM(I127:K127)</f>
        <v>0.14285714285714288</v>
      </c>
    </row>
    <row r="135" spans="2:5">
      <c r="B135" s="296"/>
      <c r="C135" s="272"/>
      <c r="D135" s="272"/>
      <c r="E135" s="272"/>
    </row>
  </sheetData>
  <mergeCells count="32">
    <mergeCell ref="O53:Q53"/>
    <mergeCell ref="C122:K122"/>
    <mergeCell ref="C123:K123"/>
    <mergeCell ref="F124:H124"/>
    <mergeCell ref="I124:K124"/>
    <mergeCell ref="C71:E71"/>
    <mergeCell ref="F71:H71"/>
    <mergeCell ref="C59:E59"/>
    <mergeCell ref="F59:H59"/>
    <mergeCell ref="C53:E53"/>
    <mergeCell ref="F53:H53"/>
    <mergeCell ref="I53:K53"/>
    <mergeCell ref="L53:N53"/>
    <mergeCell ref="B44:H44"/>
    <mergeCell ref="I44:O44"/>
    <mergeCell ref="B45:B46"/>
    <mergeCell ref="C45:D45"/>
    <mergeCell ref="E45:F45"/>
    <mergeCell ref="G45:H45"/>
    <mergeCell ref="I45:I46"/>
    <mergeCell ref="J45:K45"/>
    <mergeCell ref="L45:M45"/>
    <mergeCell ref="N45:O45"/>
    <mergeCell ref="B40:B41"/>
    <mergeCell ref="C40:D40"/>
    <mergeCell ref="E40:F40"/>
    <mergeCell ref="G40:H40"/>
    <mergeCell ref="B1:N1"/>
    <mergeCell ref="C15:E15"/>
    <mergeCell ref="F15:H15"/>
    <mergeCell ref="B27:B28"/>
    <mergeCell ref="B39:H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</vt:i4>
      </vt:variant>
      <vt:variant>
        <vt:lpstr>Intervals amb nom</vt:lpstr>
      </vt:variant>
      <vt:variant>
        <vt:i4>8</vt:i4>
      </vt:variant>
    </vt:vector>
  </HeadingPairs>
  <TitlesOfParts>
    <vt:vector size="15" baseType="lpstr">
      <vt:lpstr>Fitxa tècnica</vt:lpstr>
      <vt:lpstr>Index</vt:lpstr>
      <vt:lpstr>Resum </vt:lpstr>
      <vt:lpstr>Taules</vt:lpstr>
      <vt:lpstr>Gràfics</vt:lpstr>
      <vt:lpstr>Comparativa</vt:lpstr>
      <vt:lpstr>Taules comparativa</vt:lpstr>
      <vt:lpstr>COM_EVOLUCIÓ</vt:lpstr>
      <vt:lpstr>COM_GUANYS</vt:lpstr>
      <vt:lpstr>COM_MOBILITAT</vt:lpstr>
      <vt:lpstr>COM_PRIMERA_FEINA</vt:lpstr>
      <vt:lpstr>COM_REQUISITS</vt:lpstr>
      <vt:lpstr>COM_STISFACCIÓ_FEINA</vt:lpstr>
      <vt:lpstr>COM_TEMPS_RESERCA</vt:lpstr>
      <vt:lpstr>COM_TIPUS_CONTRACTE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UPC</cp:lastModifiedBy>
  <dcterms:created xsi:type="dcterms:W3CDTF">2011-08-01T14:22:18Z</dcterms:created>
  <dcterms:modified xsi:type="dcterms:W3CDTF">2015-08-26T11:12:25Z</dcterms:modified>
</cp:coreProperties>
</file>